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\Desktop\ISTUNGID\VOLIKOGU märts 2018\Eelarve II lugemine volikogus 20.03.2018\"/>
    </mc:Choice>
  </mc:AlternateContent>
  <bookViews>
    <workbookView xWindow="0" yWindow="0" windowWidth="28800" windowHeight="11910" tabRatio="903" activeTab="3"/>
  </bookViews>
  <sheets>
    <sheet name="koondeelarve" sheetId="122" r:id="rId1"/>
    <sheet name="tulu- ja kulubaas" sheetId="123" r:id="rId2"/>
    <sheet name="kulud valdkondade lõikes" sheetId="124" r:id="rId3"/>
    <sheet name="investeeringud" sheetId="125" r:id="rId4"/>
  </sheets>
  <calcPr calcId="162913" iterateDelta="1E-4"/>
</workbook>
</file>

<file path=xl/calcChain.xml><?xml version="1.0" encoding="utf-8"?>
<calcChain xmlns="http://schemas.openxmlformats.org/spreadsheetml/2006/main">
  <c r="D8" i="125" l="1"/>
  <c r="D26" i="125"/>
  <c r="D24" i="125"/>
  <c r="D17" i="125"/>
  <c r="D15" i="125"/>
  <c r="D13" i="125"/>
  <c r="D6" i="125"/>
  <c r="D5" i="125" l="1"/>
  <c r="D53" i="124" l="1"/>
  <c r="D20" i="123" l="1"/>
  <c r="D12" i="123"/>
  <c r="D62" i="124" l="1"/>
  <c r="D41" i="124"/>
  <c r="D40" i="124" s="1"/>
  <c r="D33" i="124"/>
  <c r="D30" i="124"/>
  <c r="D25" i="124"/>
  <c r="D21" i="124"/>
  <c r="D17" i="124"/>
  <c r="D12" i="124"/>
  <c r="D8" i="124"/>
  <c r="D29" i="122"/>
  <c r="D21" i="122"/>
  <c r="D6" i="122"/>
  <c r="D48" i="124" l="1"/>
  <c r="D44" i="124"/>
  <c r="D57" i="124"/>
  <c r="D52" i="124" s="1"/>
  <c r="D12" i="122"/>
  <c r="D64" i="124"/>
  <c r="D61" i="124" s="1"/>
  <c r="D37" i="124"/>
  <c r="D36" i="124" s="1"/>
  <c r="D29" i="124"/>
  <c r="D24" i="124"/>
  <c r="D16" i="124"/>
  <c r="D7" i="124"/>
  <c r="D16" i="122"/>
  <c r="D55" i="123"/>
  <c r="D36" i="123"/>
  <c r="D43" i="124" l="1"/>
  <c r="D11" i="122"/>
  <c r="D20" i="122" s="1"/>
  <c r="D28" i="122" s="1"/>
  <c r="D32" i="122" s="1"/>
  <c r="D28" i="123"/>
  <c r="D51" i="123"/>
  <c r="D47" i="123"/>
  <c r="D43" i="123"/>
  <c r="D10" i="123"/>
  <c r="D32" i="123"/>
  <c r="D24" i="123"/>
  <c r="D7" i="123"/>
  <c r="D6" i="124" l="1"/>
  <c r="D42" i="123"/>
  <c r="D57" i="123" s="1"/>
  <c r="D6" i="123"/>
  <c r="D39" i="123" s="1"/>
</calcChain>
</file>

<file path=xl/sharedStrings.xml><?xml version="1.0" encoding="utf-8"?>
<sst xmlns="http://schemas.openxmlformats.org/spreadsheetml/2006/main" count="223" uniqueCount="128">
  <si>
    <t>Füüsilise isiku tulumaks</t>
  </si>
  <si>
    <t>Maamaks</t>
  </si>
  <si>
    <t>Laekumised spordi- ja puhkeasutuste majandustegevusest</t>
  </si>
  <si>
    <t>Laekumised sotsiaalasutuste majandustegevusest</t>
  </si>
  <si>
    <t>Laekumised elamu- ja kommunaalasutuste majandustegevusest</t>
  </si>
  <si>
    <t>Personalikulud</t>
  </si>
  <si>
    <t>Majandamiskulud</t>
  </si>
  <si>
    <t>Laekumised haridusasutuste majandustegevusest</t>
  </si>
  <si>
    <t>Laekumised üldvalitsemisasutuste majandustegevusest</t>
  </si>
  <si>
    <t>Laekumised õiguste müügist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</si>
  <si>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</si>
  <si>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</si>
  <si>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</si>
  <si>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</si>
  <si>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</si>
  <si>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</si>
  <si>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</si>
  <si>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</si>
  <si>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</si>
  <si>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Muud kulud</t>
  </si>
  <si>
    <t>Laekumised korrakaitseasutuste majandustegevusest</t>
  </si>
  <si>
    <t xml:space="preserve">Üüri- ja renditulud </t>
  </si>
  <si>
    <t>Muu kaupade ja teenuste müük</t>
  </si>
  <si>
    <t>Tunnus</t>
  </si>
  <si>
    <t>Kirje nimetus</t>
  </si>
  <si>
    <t>PÕHITEGEVUSE TULUD KOKKU</t>
  </si>
  <si>
    <t>Maksutulud</t>
  </si>
  <si>
    <t>Tulud kaupade ja teenuste müügist</t>
  </si>
  <si>
    <t>3500, 352</t>
  </si>
  <si>
    <t>Saadavad toetused tegevuskuludeks</t>
  </si>
  <si>
    <t>3825, 388</t>
  </si>
  <si>
    <t xml:space="preserve">Muud tegevustulud </t>
  </si>
  <si>
    <t>PÕHITEGEVUSE KULUD KOKKU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</si>
  <si>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</si>
  <si>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</si>
  <si>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</si>
  <si>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</si>
  <si>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</si>
  <si>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</si>
  <si>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</si>
  <si>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</si>
  <si>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</si>
  <si>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</si>
  <si>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Finantstulud (+)</t>
  </si>
  <si>
    <t>Finantstkulud (-)</t>
  </si>
  <si>
    <t>EELARVE TULEM (ÜLEJÄÄK (+) / PUUDUJÄÄK (-))</t>
  </si>
  <si>
    <t>FINANTSEERIMISTEGEVUS</t>
  </si>
  <si>
    <t>Kohustuste tasumine (-)</t>
  </si>
  <si>
    <t>LIKVIIDSETE VARADE MUUTUS (+ suurenemine, - vähenemine)</t>
  </si>
  <si>
    <t>Üldised valitsussektori teenused</t>
  </si>
  <si>
    <t>Avalik kord ja julgeolek</t>
  </si>
  <si>
    <t>Majandus</t>
  </si>
  <si>
    <t>Keskkonnakaitse</t>
  </si>
  <si>
    <t>Elamu- ja kommunaalmajandus</t>
  </si>
  <si>
    <t>Tervishoid</t>
  </si>
  <si>
    <t>Vabaaeg, kultuur ja religioon</t>
  </si>
  <si>
    <t>Haridus</t>
  </si>
  <si>
    <t>Sotsiaalne kaitse</t>
  </si>
  <si>
    <t>Riigilõivud</t>
  </si>
  <si>
    <t>Tegevustulud</t>
  </si>
  <si>
    <t>Kaupade ja teenuste müük</t>
  </si>
  <si>
    <t>Kohustuste võtmine (+)</t>
  </si>
  <si>
    <t>Põhivara soetus</t>
  </si>
  <si>
    <t>Märjamaa Vallavolikogu ... määrusele nr …</t>
  </si>
  <si>
    <t>2585</t>
  </si>
  <si>
    <t>2586</t>
  </si>
  <si>
    <t>Lisa 2</t>
  </si>
  <si>
    <t>Lisa 1</t>
  </si>
  <si>
    <t xml:space="preserve">PÕHITEGEVUSE TULUD </t>
  </si>
  <si>
    <t>Laekumised kultuuri- ja kunstiasutuste majandustegevusest</t>
  </si>
  <si>
    <t>INVESTEERIMISTEGEVUSE TULUD</t>
  </si>
  <si>
    <t xml:space="preserve">Põhivara müük </t>
  </si>
  <si>
    <t xml:space="preserve">Põhivara soetuseks saadav sihtfinantseerimine </t>
  </si>
  <si>
    <t xml:space="preserve">Finantstulud </t>
  </si>
  <si>
    <t>FINANTSEERIMISTEGEVUSE TULUD</t>
  </si>
  <si>
    <t xml:space="preserve">Kohustuste võtmine </t>
  </si>
  <si>
    <t xml:space="preserve">LIKVIIDSETE VARADE MUUTUS </t>
  </si>
  <si>
    <t>VALLA TULUBAAS KOKKU</t>
  </si>
  <si>
    <t xml:space="preserve">PÕHITEGEVUSE KULUD </t>
  </si>
  <si>
    <t>INVESTEERIMISTEGEVUSE KULUD</t>
  </si>
  <si>
    <t>Finantskulud</t>
  </si>
  <si>
    <t>FINANTSEERIMISTEGEVUSE KULUD</t>
  </si>
  <si>
    <t xml:space="preserve">Kohustuste tasumine </t>
  </si>
  <si>
    <t>VALLA KULUBAAS KOKKU</t>
  </si>
  <si>
    <t>Lisa 3</t>
  </si>
  <si>
    <t>PÕHITEGEVUSE KULUDE JAOTUS VALDKONDADE LÕIKES</t>
  </si>
  <si>
    <t>Kaevandamisõiguse tasu</t>
  </si>
  <si>
    <t>Laekumine vee erikasutusest</t>
  </si>
  <si>
    <t>38250, 38251</t>
  </si>
  <si>
    <t>PÕHIVARA SOETUSED VALDKONDADE JA OBJEKTIDE LÕIKES</t>
  </si>
  <si>
    <t>Lisa 4</t>
  </si>
  <si>
    <t>Kaasava eelarve investeeringud</t>
  </si>
  <si>
    <t>Märjamaa Tervisekeskuse projekteerimine ja ehitamine</t>
  </si>
  <si>
    <t>MÄRJAMAA VALLA 2018. AASTA KOONDEELARVE (eurodes)</t>
  </si>
  <si>
    <t>MÄRJAMAA VALLA 2018. AASTA TULU- JA KULUBAAS (eurodes)</t>
  </si>
  <si>
    <t>MÄRJAMAA VALLA 2018. AASTA EELARVE PÕHITEGEVUSE KULUD VALDKONDADE LÕIKES (eurodes)</t>
  </si>
  <si>
    <t>MÄRJAMAA VALLA 2018. AASTA EELARVE PÕHIVARA SOETUSED VALDKONDADE LÕIKES (eurodes)</t>
  </si>
  <si>
    <t xml:space="preserve">Tasandusfond </t>
  </si>
  <si>
    <t xml:space="preserve">Toetusfond </t>
  </si>
  <si>
    <t>Märjamaa Gümnaasiumi II korruse tualeetruumide rekonstrueerimine</t>
  </si>
  <si>
    <t>Märjamaa Gümnaasiumi spordihoone parkla projekteerimine ja ehitus</t>
  </si>
  <si>
    <t>Märjamaa Gümnaasiumi spordihoone ehitus</t>
  </si>
  <si>
    <t>Valgu Põhikooli küttesüsteemi projekteerimine ja ehitus</t>
  </si>
  <si>
    <t>Märjamaa Lasteaia Pillerpall hoone rekonstrueerimine</t>
  </si>
  <si>
    <t>Märjamaa Muusika- ja Kunstikoolile klaveri soetamine</t>
  </si>
  <si>
    <t xml:space="preserve">Märjamaa ujula parkla laeiendus ja rekonstrueerimine </t>
  </si>
  <si>
    <t>Vallamaja Oru 2 projekteerimine, rekonstrueerimine</t>
  </si>
  <si>
    <t>Hiietse silla rekonstrueerimine</t>
  </si>
  <si>
    <t>Tänavavalgustuse rekonstrueerimine</t>
  </si>
  <si>
    <t>Saastetasud</t>
  </si>
  <si>
    <t>Põhivara soetuseks antav sihtfinantseeimine</t>
  </si>
  <si>
    <t>Vigala kergtee I etapi ehitus</t>
  </si>
  <si>
    <t>Kivi-Vigala kalapääsu ehitus</t>
  </si>
  <si>
    <t>Vana-Vigala rahvamaja rekonstrueerimine</t>
  </si>
  <si>
    <t>Kivi-Vigala Lasteaia rekonstrueerimine</t>
  </si>
  <si>
    <t>Vana-Vigala Põhikooli rekonstrueerimine</t>
  </si>
  <si>
    <t>Eelarve 2018</t>
  </si>
  <si>
    <t>Põhivara soetuseks antav sihtfinantseeimine (-)</t>
  </si>
  <si>
    <t>KULUDE KATTEKS SUUNAMATA JÄÄK</t>
  </si>
  <si>
    <t>Märjamaa teede investeeringud - kruusakattega teede rekonstrueerimine, mustkatete ehitus</t>
  </si>
  <si>
    <t>Vigala teede investeeringud</t>
  </si>
  <si>
    <t>Sillaotsa Talumuuseumi veovahendite kuuri ehitus</t>
  </si>
  <si>
    <t>Sillaotsa Talumuuseumi tuletõrje veevõtukoha ehitus</t>
  </si>
  <si>
    <t>Sipa mõisa hoone sademevete äravoolusüsteemi projekteerimine</t>
  </si>
  <si>
    <t>Valgu Põhikooli abihoone projekteerimine</t>
  </si>
  <si>
    <t>Märjamaa Gümnaasiumi kunstmurukattega jalgpalliväljaku projekteerimine ja ehitus</t>
  </si>
  <si>
    <t>Märjamaa rahvamaja rahvatantsurühmale Hopsani rahvariiete ostmine</t>
  </si>
  <si>
    <t>Kivi-Vigala Põhikooli staadioni haljastustööd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</si>
</sst>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6" fillId="0" borderId="0"/>
  </cellStyleXfs>
  <cellXfs count="113">
    <xf numFmtId="0" fontId="0" fillId="0" borderId="0" xfId="0"/>
    <xf numFmtId="0" fontId="4" fillId="0" borderId="0" xfId="4" applyFont="1" applyFill="1" applyProtection="1">
      <protection locked="0"/>
    </xf>
    <xf numFmtId="0" fontId="3" fillId="0" borderId="0" xfId="4" applyFont="1" applyProtection="1">
      <protection locked="0"/>
    </xf>
    <xf numFmtId="0" fontId="3" fillId="0" borderId="0" xfId="4" applyFont="1"/>
    <xf numFmtId="0" fontId="4" fillId="0" borderId="0" xfId="5" applyFont="1" applyFill="1" applyBorder="1" applyProtection="1">
      <protection locked="0"/>
    </xf>
    <xf numFmtId="0" fontId="3" fillId="0" borderId="0" xfId="5" applyFont="1" applyFill="1" applyBorder="1" applyProtection="1">
      <protection locked="0"/>
    </xf>
    <xf numFmtId="0" fontId="4" fillId="0" borderId="6" xfId="5" applyFont="1" applyFill="1" applyBorder="1" applyAlignment="1">
      <alignment horizontal="left"/>
    </xf>
    <xf numFmtId="0" fontId="4" fillId="0" borderId="6" xfId="5" applyFont="1" applyFill="1" applyBorder="1"/>
    <xf numFmtId="0" fontId="3" fillId="0" borderId="0" xfId="5" applyFont="1" applyFill="1" applyBorder="1"/>
    <xf numFmtId="0" fontId="3" fillId="0" borderId="0" xfId="5" applyFont="1" applyFill="1" applyBorder="1" applyAlignment="1">
      <alignment horizontal="left"/>
    </xf>
    <xf numFmtId="0" fontId="3" fillId="0" borderId="0" xfId="4" applyFont="1" applyFill="1" applyBorder="1"/>
    <xf numFmtId="0" fontId="3" fillId="0" borderId="1" xfId="5" applyFont="1" applyFill="1" applyBorder="1" applyAlignment="1">
      <alignment horizontal="left"/>
    </xf>
    <xf numFmtId="0" fontId="5" fillId="0" borderId="0" xfId="5" applyFont="1" applyFill="1" applyBorder="1"/>
    <xf numFmtId="0" fontId="3" fillId="0" borderId="0" xfId="5" applyFont="1" applyFill="1" applyBorder="1" applyAlignment="1"/>
    <xf numFmtId="0" fontId="3" fillId="0" borderId="0" xfId="4" applyFont="1" applyFill="1" applyBorder="1" applyAlignment="1">
      <alignment horizontal="left"/>
    </xf>
    <xf numFmtId="0" fontId="3" fillId="0" borderId="6" xfId="4" applyFont="1" applyBorder="1"/>
    <xf numFmtId="0" fontId="4" fillId="0" borderId="0" xfId="4" applyFont="1"/>
    <xf numFmtId="0" fontId="3" fillId="0" borderId="0" xfId="0" applyFont="1"/>
    <xf numFmtId="0" fontId="3" fillId="0" borderId="0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4" fillId="0" borderId="3" xfId="5" applyFont="1" applyFill="1" applyBorder="1" applyAlignment="1">
      <alignment horizontal="left"/>
    </xf>
    <xf numFmtId="0" fontId="3" fillId="0" borderId="0" xfId="4" applyFont="1" applyFill="1"/>
    <xf numFmtId="3" fontId="4" fillId="0" borderId="0" xfId="4" applyNumberFormat="1" applyFont="1" applyAlignment="1">
      <alignment horizontal="right"/>
    </xf>
    <xf numFmtId="0" fontId="3" fillId="0" borderId="0" xfId="4" applyFont="1" applyAlignment="1">
      <alignment wrapText="1"/>
    </xf>
    <xf numFmtId="0" fontId="4" fillId="2" borderId="6" xfId="5" applyFont="1" applyFill="1" applyBorder="1" applyAlignment="1">
      <alignment horizontal="left"/>
    </xf>
    <xf numFmtId="0" fontId="4" fillId="2" borderId="6" xfId="4" applyFont="1" applyFill="1" applyBorder="1" applyAlignment="1">
      <alignment horizontal="left"/>
    </xf>
    <xf numFmtId="0" fontId="3" fillId="2" borderId="6" xfId="4" applyFont="1" applyFill="1" applyBorder="1"/>
    <xf numFmtId="0" fontId="3" fillId="2" borderId="6" xfId="5" applyFont="1" applyFill="1" applyBorder="1"/>
    <xf numFmtId="1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4" applyFont="1" applyBorder="1" applyAlignment="1">
      <alignment horizontal="left"/>
    </xf>
    <xf numFmtId="0" fontId="3" fillId="0" borderId="3" xfId="5" applyFont="1" applyFill="1" applyBorder="1" applyAlignment="1" applyProtection="1">
      <alignment horizontal="left"/>
      <protection locked="0"/>
    </xf>
    <xf numFmtId="0" fontId="3" fillId="0" borderId="3" xfId="5" applyFont="1" applyFill="1" applyBorder="1" applyProtection="1">
      <protection locked="0"/>
    </xf>
    <xf numFmtId="0" fontId="4" fillId="2" borderId="6" xfId="5" applyFont="1" applyFill="1" applyBorder="1"/>
    <xf numFmtId="0" fontId="4" fillId="0" borderId="6" xfId="4" applyFont="1" applyFill="1" applyBorder="1" applyAlignment="1">
      <alignment horizontal="left"/>
    </xf>
    <xf numFmtId="0" fontId="3" fillId="0" borderId="3" xfId="5" applyFont="1" applyFill="1" applyBorder="1"/>
    <xf numFmtId="0" fontId="5" fillId="0" borderId="0" xfId="5" applyFont="1" applyFill="1" applyBorder="1" applyAlignment="1">
      <alignment horizontal="left"/>
    </xf>
    <xf numFmtId="49" fontId="3" fillId="0" borderId="0" xfId="5" applyNumberFormat="1" applyFont="1" applyFill="1" applyBorder="1" applyAlignment="1">
      <alignment horizontal="left"/>
    </xf>
    <xf numFmtId="0" fontId="3" fillId="0" borderId="12" xfId="5" applyFont="1" applyFill="1" applyBorder="1" applyProtection="1">
      <protection locked="0"/>
    </xf>
    <xf numFmtId="0" fontId="4" fillId="2" borderId="13" xfId="5" applyFont="1" applyFill="1" applyBorder="1"/>
    <xf numFmtId="0" fontId="3" fillId="0" borderId="14" xfId="5" applyFont="1" applyFill="1" applyBorder="1"/>
    <xf numFmtId="0" fontId="3" fillId="0" borderId="14" xfId="5" applyFont="1" applyFill="1" applyBorder="1" applyAlignment="1"/>
    <xf numFmtId="0" fontId="3" fillId="2" borderId="13" xfId="4" applyFont="1" applyFill="1" applyBorder="1"/>
    <xf numFmtId="0" fontId="3" fillId="0" borderId="15" xfId="5" applyFont="1" applyFill="1" applyBorder="1"/>
    <xf numFmtId="0" fontId="3" fillId="0" borderId="3" xfId="5" applyFont="1" applyFill="1" applyBorder="1" applyAlignment="1">
      <alignment horizontal="left"/>
    </xf>
    <xf numFmtId="0" fontId="3" fillId="0" borderId="12" xfId="5" applyFont="1" applyFill="1" applyBorder="1"/>
    <xf numFmtId="49" fontId="3" fillId="0" borderId="3" xfId="5" applyNumberFormat="1" applyFont="1" applyFill="1" applyBorder="1" applyAlignment="1">
      <alignment horizontal="left"/>
    </xf>
    <xf numFmtId="0" fontId="3" fillId="0" borderId="12" xfId="5" applyFont="1" applyFill="1" applyBorder="1" applyAlignment="1">
      <alignment horizontal="left"/>
    </xf>
    <xf numFmtId="49" fontId="3" fillId="0" borderId="1" xfId="5" applyNumberFormat="1" applyFont="1" applyFill="1" applyBorder="1" applyAlignment="1">
      <alignment horizontal="left"/>
    </xf>
    <xf numFmtId="0" fontId="3" fillId="0" borderId="15" xfId="5" applyFont="1" applyFill="1" applyBorder="1" applyAlignment="1">
      <alignment horizontal="left"/>
    </xf>
    <xf numFmtId="3" fontId="5" fillId="0" borderId="9" xfId="5" applyNumberFormat="1" applyFont="1" applyFill="1" applyBorder="1" applyAlignment="1" applyProtection="1">
      <alignment horizontal="center" wrapText="1"/>
      <protection locked="0"/>
    </xf>
    <xf numFmtId="0" fontId="5" fillId="0" borderId="14" xfId="5" applyFont="1" applyFill="1" applyBorder="1"/>
    <xf numFmtId="3" fontId="3" fillId="0" borderId="0" xfId="4" applyNumberFormat="1" applyFont="1"/>
    <xf numFmtId="0" fontId="4" fillId="0" borderId="13" xfId="5" applyFont="1" applyFill="1" applyBorder="1"/>
    <xf numFmtId="0" fontId="3" fillId="0" borderId="6" xfId="0" applyFont="1" applyBorder="1" applyAlignment="1">
      <alignment horizontal="left" wrapText="1"/>
    </xf>
    <xf numFmtId="0" fontId="3" fillId="0" borderId="13" xfId="4" applyFont="1" applyFill="1" applyBorder="1"/>
    <xf numFmtId="0" fontId="4" fillId="0" borderId="0" xfId="5" applyFont="1" applyFill="1" applyBorder="1" applyAlignment="1" applyProtection="1">
      <alignment horizontal="left"/>
      <protection locked="0"/>
    </xf>
    <xf numFmtId="3" fontId="3" fillId="0" borderId="9" xfId="4" applyNumberFormat="1" applyFont="1" applyBorder="1"/>
    <xf numFmtId="3" fontId="3" fillId="0" borderId="11" xfId="4" applyNumberFormat="1" applyFont="1" applyBorder="1"/>
    <xf numFmtId="3" fontId="3" fillId="0" borderId="10" xfId="4" applyNumberFormat="1" applyFont="1" applyBorder="1"/>
    <xf numFmtId="3" fontId="3" fillId="0" borderId="8" xfId="4" applyNumberFormat="1" applyFont="1" applyBorder="1"/>
    <xf numFmtId="3" fontId="3" fillId="0" borderId="0" xfId="4" applyNumberFormat="1" applyFont="1" applyAlignment="1">
      <alignment wrapText="1"/>
    </xf>
    <xf numFmtId="1" fontId="3" fillId="0" borderId="3" xfId="0" applyNumberFormat="1" applyFont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2" borderId="5" xfId="4" applyFont="1" applyFill="1" applyBorder="1" applyAlignment="1">
      <alignment horizontal="left"/>
    </xf>
    <xf numFmtId="3" fontId="7" fillId="2" borderId="8" xfId="5" applyNumberFormat="1" applyFont="1" applyFill="1" applyBorder="1" applyAlignment="1" applyProtection="1"/>
    <xf numFmtId="49" fontId="4" fillId="0" borderId="5" xfId="5" applyNumberFormat="1" applyFont="1" applyFill="1" applyBorder="1" applyAlignment="1">
      <alignment horizontal="left"/>
    </xf>
    <xf numFmtId="3" fontId="7" fillId="0" borderId="13" xfId="5" applyNumberFormat="1" applyFont="1" applyFill="1" applyBorder="1" applyAlignment="1" applyProtection="1"/>
    <xf numFmtId="0" fontId="3" fillId="0" borderId="5" xfId="4" applyFont="1" applyFill="1" applyBorder="1"/>
    <xf numFmtId="3" fontId="7" fillId="0" borderId="8" xfId="4" applyNumberFormat="1" applyFont="1" applyBorder="1" applyAlignment="1" applyProtection="1"/>
    <xf numFmtId="49" fontId="4" fillId="0" borderId="7" xfId="5" applyNumberFormat="1" applyFont="1" applyFill="1" applyBorder="1" applyAlignment="1">
      <alignment horizontal="left"/>
    </xf>
    <xf numFmtId="49" fontId="3" fillId="0" borderId="7" xfId="5" applyNumberFormat="1" applyFont="1" applyFill="1" applyBorder="1" applyAlignment="1">
      <alignment horizontal="left"/>
    </xf>
    <xf numFmtId="49" fontId="4" fillId="0" borderId="2" xfId="5" applyNumberFormat="1" applyFont="1" applyFill="1" applyBorder="1" applyAlignment="1">
      <alignment horizontal="left"/>
    </xf>
    <xf numFmtId="0" fontId="3" fillId="0" borderId="7" xfId="0" applyFont="1" applyBorder="1"/>
    <xf numFmtId="0" fontId="3" fillId="0" borderId="4" xfId="0" applyFont="1" applyBorder="1"/>
    <xf numFmtId="0" fontId="3" fillId="0" borderId="7" xfId="4" applyFont="1" applyBorder="1" applyAlignment="1">
      <alignment horizontal="left"/>
    </xf>
    <xf numFmtId="3" fontId="5" fillId="0" borderId="10" xfId="5" applyNumberFormat="1" applyFont="1" applyFill="1" applyBorder="1" applyAlignment="1" applyProtection="1"/>
    <xf numFmtId="0" fontId="3" fillId="0" borderId="2" xfId="5" applyFont="1" applyFill="1" applyBorder="1" applyAlignment="1">
      <alignment horizontal="left"/>
    </xf>
    <xf numFmtId="3" fontId="5" fillId="0" borderId="9" xfId="5" applyNumberFormat="1" applyFont="1" applyFill="1" applyBorder="1" applyAlignment="1" applyProtection="1"/>
    <xf numFmtId="0" fontId="3" fillId="0" borderId="7" xfId="5" applyFont="1" applyFill="1" applyBorder="1" applyAlignment="1">
      <alignment horizontal="left"/>
    </xf>
    <xf numFmtId="0" fontId="5" fillId="0" borderId="7" xfId="5" applyFont="1" applyFill="1" applyBorder="1" applyAlignment="1">
      <alignment horizontal="left"/>
    </xf>
    <xf numFmtId="0" fontId="3" fillId="0" borderId="4" xfId="5" applyFont="1" applyFill="1" applyBorder="1" applyAlignment="1">
      <alignment horizontal="left"/>
    </xf>
    <xf numFmtId="3" fontId="4" fillId="2" borderId="8" xfId="4" applyNumberFormat="1" applyFont="1" applyFill="1" applyBorder="1"/>
    <xf numFmtId="0" fontId="3" fillId="0" borderId="7" xfId="4" applyFont="1" applyFill="1" applyBorder="1" applyAlignment="1">
      <alignment horizontal="left"/>
    </xf>
    <xf numFmtId="0" fontId="4" fillId="2" borderId="5" xfId="4" applyFont="1" applyFill="1" applyBorder="1" applyAlignment="1">
      <alignment horizontal="left"/>
    </xf>
    <xf numFmtId="3" fontId="4" fillId="2" borderId="9" xfId="4" applyNumberFormat="1" applyFont="1" applyFill="1" applyBorder="1"/>
    <xf numFmtId="49" fontId="3" fillId="0" borderId="2" xfId="5" applyNumberFormat="1" applyFont="1" applyFill="1" applyBorder="1" applyAlignment="1">
      <alignment horizontal="left"/>
    </xf>
    <xf numFmtId="49" fontId="3" fillId="0" borderId="4" xfId="5" applyNumberFormat="1" applyFont="1" applyFill="1" applyBorder="1" applyAlignment="1">
      <alignment horizontal="left"/>
    </xf>
    <xf numFmtId="0" fontId="3" fillId="0" borderId="5" xfId="4" applyFont="1" applyBorder="1" applyAlignment="1">
      <alignment horizontal="left"/>
    </xf>
    <xf numFmtId="3" fontId="7" fillId="0" borderId="8" xfId="5" applyNumberFormat="1" applyFont="1" applyFill="1" applyBorder="1" applyAlignment="1" applyProtection="1"/>
    <xf numFmtId="0" fontId="3" fillId="0" borderId="7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4" fillId="0" borderId="5" xfId="5" applyFont="1" applyFill="1" applyBorder="1" applyAlignment="1">
      <alignment horizontal="left"/>
    </xf>
    <xf numFmtId="0" fontId="3" fillId="0" borderId="5" xfId="5" applyFont="1" applyFill="1" applyBorder="1" applyAlignment="1">
      <alignment horizontal="left"/>
    </xf>
    <xf numFmtId="3" fontId="5" fillId="0" borderId="9" xfId="4" applyNumberFormat="1" applyFont="1" applyBorder="1" applyAlignment="1" applyProtection="1"/>
    <xf numFmtId="3" fontId="5" fillId="0" borderId="10" xfId="4" applyNumberFormat="1" applyFont="1" applyBorder="1" applyAlignment="1" applyProtection="1"/>
    <xf numFmtId="3" fontId="3" fillId="0" borderId="0" xfId="4" applyNumberFormat="1" applyFont="1" applyBorder="1"/>
    <xf numFmtId="0" fontId="8" fillId="0" borderId="5" xfId="0" applyFont="1" applyBorder="1"/>
    <xf numFmtId="0" fontId="3" fillId="0" borderId="6" xfId="0" applyFont="1" applyBorder="1"/>
    <xf numFmtId="3" fontId="9" fillId="0" borderId="8" xfId="4" applyNumberFormat="1" applyFont="1" applyBorder="1"/>
    <xf numFmtId="3" fontId="9" fillId="2" borderId="11" xfId="4" applyNumberFormat="1" applyFont="1" applyFill="1" applyBorder="1"/>
    <xf numFmtId="0" fontId="3" fillId="0" borderId="0" xfId="4" applyFont="1" applyBorder="1" applyAlignment="1">
      <alignment wrapText="1"/>
    </xf>
    <xf numFmtId="0" fontId="4" fillId="2" borderId="6" xfId="5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</cellXfs>
  <cellStyles count="7">
    <cellStyle name="Normaallaad" xfId="0" builtinId="0"/>
    <cellStyle name="Normaallaad 2" xfId="2"/>
    <cellStyle name="Normaallaad 3" xfId="3"/>
    <cellStyle name="Normaallaad 4" xfId="6"/>
    <cellStyle name="Normal 2" xfId="4"/>
    <cellStyle name="Normal_Sheet1" xfId="1"/>
    <cellStyle name="Normal_Sheet1 2" xfId="5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66FFFF"/>
      <color rgb="FF33CCCC"/>
      <color rgb="FFDCE6F1"/>
      <color rgb="FFB7DEE8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H18" sqref="H18"/>
    </sheetView>
  </sheetViews>
  <sheetFormatPr defaultRowHeight="12.75" x14ac:dyDescent="0.2"/>
  <cols>
    <col min="1" max="1" width="8.85546875" style="3" customWidth="1"/>
    <col min="2" max="2" width="6" style="3" customWidth="1"/>
    <col min="3" max="3" width="48.85546875" style="3" customWidth="1"/>
    <col min="4" max="4" width="18.42578125" style="57" customWidth="1"/>
    <col min="5" max="249" width="9.140625" style="3"/>
    <col min="250" max="250" width="8.42578125" style="3" customWidth="1"/>
    <col min="251" max="251" width="3.5703125" style="3" customWidth="1"/>
    <col min="252" max="252" width="47.5703125" style="3" customWidth="1"/>
    <col min="253" max="253" width="14" style="3" customWidth="1"/>
    <col min="254" max="254" width="13.28515625" style="3" customWidth="1"/>
    <col min="255" max="255" width="14.42578125" style="3" customWidth="1"/>
    <col min="256" max="256" width="10" style="3" customWidth="1"/>
    <col min="257" max="505" width="9.140625" style="3"/>
    <col min="506" max="506" width="8.42578125" style="3" customWidth="1"/>
    <col min="507" max="507" width="3.5703125" style="3" customWidth="1"/>
    <col min="508" max="508" width="47.5703125" style="3" customWidth="1"/>
    <col min="509" max="509" width="14" style="3" customWidth="1"/>
    <col min="510" max="510" width="13.28515625" style="3" customWidth="1"/>
    <col min="511" max="511" width="14.42578125" style="3" customWidth="1"/>
    <col min="512" max="512" width="10" style="3" customWidth="1"/>
    <col min="513" max="761" width="9.140625" style="3"/>
    <col min="762" max="762" width="8.42578125" style="3" customWidth="1"/>
    <col min="763" max="763" width="3.5703125" style="3" customWidth="1"/>
    <col min="764" max="764" width="47.5703125" style="3" customWidth="1"/>
    <col min="765" max="765" width="14" style="3" customWidth="1"/>
    <col min="766" max="766" width="13.28515625" style="3" customWidth="1"/>
    <col min="767" max="767" width="14.42578125" style="3" customWidth="1"/>
    <col min="768" max="768" width="10" style="3" customWidth="1"/>
    <col min="769" max="1017" width="9.140625" style="3"/>
    <col min="1018" max="1018" width="8.42578125" style="3" customWidth="1"/>
    <col min="1019" max="1019" width="3.5703125" style="3" customWidth="1"/>
    <col min="1020" max="1020" width="47.5703125" style="3" customWidth="1"/>
    <col min="1021" max="1021" width="14" style="3" customWidth="1"/>
    <col min="1022" max="1022" width="13.28515625" style="3" customWidth="1"/>
    <col min="1023" max="1023" width="14.42578125" style="3" customWidth="1"/>
    <col min="1024" max="1024" width="10" style="3" customWidth="1"/>
    <col min="1025" max="1273" width="9.140625" style="3"/>
    <col min="1274" max="1274" width="8.42578125" style="3" customWidth="1"/>
    <col min="1275" max="1275" width="3.5703125" style="3" customWidth="1"/>
    <col min="1276" max="1276" width="47.5703125" style="3" customWidth="1"/>
    <col min="1277" max="1277" width="14" style="3" customWidth="1"/>
    <col min="1278" max="1278" width="13.28515625" style="3" customWidth="1"/>
    <col min="1279" max="1279" width="14.42578125" style="3" customWidth="1"/>
    <col min="1280" max="1280" width="10" style="3" customWidth="1"/>
    <col min="1281" max="1529" width="9.140625" style="3"/>
    <col min="1530" max="1530" width="8.42578125" style="3" customWidth="1"/>
    <col min="1531" max="1531" width="3.5703125" style="3" customWidth="1"/>
    <col min="1532" max="1532" width="47.5703125" style="3" customWidth="1"/>
    <col min="1533" max="1533" width="14" style="3" customWidth="1"/>
    <col min="1534" max="1534" width="13.28515625" style="3" customWidth="1"/>
    <col min="1535" max="1535" width="14.42578125" style="3" customWidth="1"/>
    <col min="1536" max="1536" width="10" style="3" customWidth="1"/>
    <col min="1537" max="1785" width="9.140625" style="3"/>
    <col min="1786" max="1786" width="8.42578125" style="3" customWidth="1"/>
    <col min="1787" max="1787" width="3.5703125" style="3" customWidth="1"/>
    <col min="1788" max="1788" width="47.5703125" style="3" customWidth="1"/>
    <col min="1789" max="1789" width="14" style="3" customWidth="1"/>
    <col min="1790" max="1790" width="13.28515625" style="3" customWidth="1"/>
    <col min="1791" max="1791" width="14.42578125" style="3" customWidth="1"/>
    <col min="1792" max="1792" width="10" style="3" customWidth="1"/>
    <col min="1793" max="2041" width="9.140625" style="3"/>
    <col min="2042" max="2042" width="8.42578125" style="3" customWidth="1"/>
    <col min="2043" max="2043" width="3.5703125" style="3" customWidth="1"/>
    <col min="2044" max="2044" width="47.5703125" style="3" customWidth="1"/>
    <col min="2045" max="2045" width="14" style="3" customWidth="1"/>
    <col min="2046" max="2046" width="13.28515625" style="3" customWidth="1"/>
    <col min="2047" max="2047" width="14.42578125" style="3" customWidth="1"/>
    <col min="2048" max="2048" width="10" style="3" customWidth="1"/>
    <col min="2049" max="2297" width="9.140625" style="3"/>
    <col min="2298" max="2298" width="8.42578125" style="3" customWidth="1"/>
    <col min="2299" max="2299" width="3.5703125" style="3" customWidth="1"/>
    <col min="2300" max="2300" width="47.5703125" style="3" customWidth="1"/>
    <col min="2301" max="2301" width="14" style="3" customWidth="1"/>
    <col min="2302" max="2302" width="13.28515625" style="3" customWidth="1"/>
    <col min="2303" max="2303" width="14.42578125" style="3" customWidth="1"/>
    <col min="2304" max="2304" width="10" style="3" customWidth="1"/>
    <col min="2305" max="2553" width="9.140625" style="3"/>
    <col min="2554" max="2554" width="8.42578125" style="3" customWidth="1"/>
    <col min="2555" max="2555" width="3.5703125" style="3" customWidth="1"/>
    <col min="2556" max="2556" width="47.5703125" style="3" customWidth="1"/>
    <col min="2557" max="2557" width="14" style="3" customWidth="1"/>
    <col min="2558" max="2558" width="13.28515625" style="3" customWidth="1"/>
    <col min="2559" max="2559" width="14.42578125" style="3" customWidth="1"/>
    <col min="2560" max="2560" width="10" style="3" customWidth="1"/>
    <col min="2561" max="2809" width="9.140625" style="3"/>
    <col min="2810" max="2810" width="8.42578125" style="3" customWidth="1"/>
    <col min="2811" max="2811" width="3.5703125" style="3" customWidth="1"/>
    <col min="2812" max="2812" width="47.5703125" style="3" customWidth="1"/>
    <col min="2813" max="2813" width="14" style="3" customWidth="1"/>
    <col min="2814" max="2814" width="13.28515625" style="3" customWidth="1"/>
    <col min="2815" max="2815" width="14.42578125" style="3" customWidth="1"/>
    <col min="2816" max="2816" width="10" style="3" customWidth="1"/>
    <col min="2817" max="3065" width="9.140625" style="3"/>
    <col min="3066" max="3066" width="8.42578125" style="3" customWidth="1"/>
    <col min="3067" max="3067" width="3.5703125" style="3" customWidth="1"/>
    <col min="3068" max="3068" width="47.5703125" style="3" customWidth="1"/>
    <col min="3069" max="3069" width="14" style="3" customWidth="1"/>
    <col min="3070" max="3070" width="13.28515625" style="3" customWidth="1"/>
    <col min="3071" max="3071" width="14.42578125" style="3" customWidth="1"/>
    <col min="3072" max="3072" width="10" style="3" customWidth="1"/>
    <col min="3073" max="3321" width="9.140625" style="3"/>
    <col min="3322" max="3322" width="8.42578125" style="3" customWidth="1"/>
    <col min="3323" max="3323" width="3.5703125" style="3" customWidth="1"/>
    <col min="3324" max="3324" width="47.5703125" style="3" customWidth="1"/>
    <col min="3325" max="3325" width="14" style="3" customWidth="1"/>
    <col min="3326" max="3326" width="13.28515625" style="3" customWidth="1"/>
    <col min="3327" max="3327" width="14.42578125" style="3" customWidth="1"/>
    <col min="3328" max="3328" width="10" style="3" customWidth="1"/>
    <col min="3329" max="3577" width="9.140625" style="3"/>
    <col min="3578" max="3578" width="8.42578125" style="3" customWidth="1"/>
    <col min="3579" max="3579" width="3.5703125" style="3" customWidth="1"/>
    <col min="3580" max="3580" width="47.5703125" style="3" customWidth="1"/>
    <col min="3581" max="3581" width="14" style="3" customWidth="1"/>
    <col min="3582" max="3582" width="13.28515625" style="3" customWidth="1"/>
    <col min="3583" max="3583" width="14.42578125" style="3" customWidth="1"/>
    <col min="3584" max="3584" width="10" style="3" customWidth="1"/>
    <col min="3585" max="3833" width="9.140625" style="3"/>
    <col min="3834" max="3834" width="8.42578125" style="3" customWidth="1"/>
    <col min="3835" max="3835" width="3.5703125" style="3" customWidth="1"/>
    <col min="3836" max="3836" width="47.5703125" style="3" customWidth="1"/>
    <col min="3837" max="3837" width="14" style="3" customWidth="1"/>
    <col min="3838" max="3838" width="13.28515625" style="3" customWidth="1"/>
    <col min="3839" max="3839" width="14.42578125" style="3" customWidth="1"/>
    <col min="3840" max="3840" width="10" style="3" customWidth="1"/>
    <col min="3841" max="4089" width="9.140625" style="3"/>
    <col min="4090" max="4090" width="8.42578125" style="3" customWidth="1"/>
    <col min="4091" max="4091" width="3.5703125" style="3" customWidth="1"/>
    <col min="4092" max="4092" width="47.5703125" style="3" customWidth="1"/>
    <col min="4093" max="4093" width="14" style="3" customWidth="1"/>
    <col min="4094" max="4094" width="13.28515625" style="3" customWidth="1"/>
    <col min="4095" max="4095" width="14.42578125" style="3" customWidth="1"/>
    <col min="4096" max="4096" width="10" style="3" customWidth="1"/>
    <col min="4097" max="4345" width="9.140625" style="3"/>
    <col min="4346" max="4346" width="8.42578125" style="3" customWidth="1"/>
    <col min="4347" max="4347" width="3.5703125" style="3" customWidth="1"/>
    <col min="4348" max="4348" width="47.5703125" style="3" customWidth="1"/>
    <col min="4349" max="4349" width="14" style="3" customWidth="1"/>
    <col min="4350" max="4350" width="13.28515625" style="3" customWidth="1"/>
    <col min="4351" max="4351" width="14.42578125" style="3" customWidth="1"/>
    <col min="4352" max="4352" width="10" style="3" customWidth="1"/>
    <col min="4353" max="4601" width="9.140625" style="3"/>
    <col min="4602" max="4602" width="8.42578125" style="3" customWidth="1"/>
    <col min="4603" max="4603" width="3.5703125" style="3" customWidth="1"/>
    <col min="4604" max="4604" width="47.5703125" style="3" customWidth="1"/>
    <col min="4605" max="4605" width="14" style="3" customWidth="1"/>
    <col min="4606" max="4606" width="13.28515625" style="3" customWidth="1"/>
    <col min="4607" max="4607" width="14.42578125" style="3" customWidth="1"/>
    <col min="4608" max="4608" width="10" style="3" customWidth="1"/>
    <col min="4609" max="4857" width="9.140625" style="3"/>
    <col min="4858" max="4858" width="8.42578125" style="3" customWidth="1"/>
    <col min="4859" max="4859" width="3.5703125" style="3" customWidth="1"/>
    <col min="4860" max="4860" width="47.5703125" style="3" customWidth="1"/>
    <col min="4861" max="4861" width="14" style="3" customWidth="1"/>
    <col min="4862" max="4862" width="13.28515625" style="3" customWidth="1"/>
    <col min="4863" max="4863" width="14.42578125" style="3" customWidth="1"/>
    <col min="4864" max="4864" width="10" style="3" customWidth="1"/>
    <col min="4865" max="5113" width="9.140625" style="3"/>
    <col min="5114" max="5114" width="8.42578125" style="3" customWidth="1"/>
    <col min="5115" max="5115" width="3.5703125" style="3" customWidth="1"/>
    <col min="5116" max="5116" width="47.5703125" style="3" customWidth="1"/>
    <col min="5117" max="5117" width="14" style="3" customWidth="1"/>
    <col min="5118" max="5118" width="13.28515625" style="3" customWidth="1"/>
    <col min="5119" max="5119" width="14.42578125" style="3" customWidth="1"/>
    <col min="5120" max="5120" width="10" style="3" customWidth="1"/>
    <col min="5121" max="5369" width="9.140625" style="3"/>
    <col min="5370" max="5370" width="8.42578125" style="3" customWidth="1"/>
    <col min="5371" max="5371" width="3.5703125" style="3" customWidth="1"/>
    <col min="5372" max="5372" width="47.5703125" style="3" customWidth="1"/>
    <col min="5373" max="5373" width="14" style="3" customWidth="1"/>
    <col min="5374" max="5374" width="13.28515625" style="3" customWidth="1"/>
    <col min="5375" max="5375" width="14.42578125" style="3" customWidth="1"/>
    <col min="5376" max="5376" width="10" style="3" customWidth="1"/>
    <col min="5377" max="5625" width="9.140625" style="3"/>
    <col min="5626" max="5626" width="8.42578125" style="3" customWidth="1"/>
    <col min="5627" max="5627" width="3.5703125" style="3" customWidth="1"/>
    <col min="5628" max="5628" width="47.5703125" style="3" customWidth="1"/>
    <col min="5629" max="5629" width="14" style="3" customWidth="1"/>
    <col min="5630" max="5630" width="13.28515625" style="3" customWidth="1"/>
    <col min="5631" max="5631" width="14.42578125" style="3" customWidth="1"/>
    <col min="5632" max="5632" width="10" style="3" customWidth="1"/>
    <col min="5633" max="5881" width="9.140625" style="3"/>
    <col min="5882" max="5882" width="8.42578125" style="3" customWidth="1"/>
    <col min="5883" max="5883" width="3.5703125" style="3" customWidth="1"/>
    <col min="5884" max="5884" width="47.5703125" style="3" customWidth="1"/>
    <col min="5885" max="5885" width="14" style="3" customWidth="1"/>
    <col min="5886" max="5886" width="13.28515625" style="3" customWidth="1"/>
    <col min="5887" max="5887" width="14.42578125" style="3" customWidth="1"/>
    <col min="5888" max="5888" width="10" style="3" customWidth="1"/>
    <col min="5889" max="6137" width="9.140625" style="3"/>
    <col min="6138" max="6138" width="8.42578125" style="3" customWidth="1"/>
    <col min="6139" max="6139" width="3.5703125" style="3" customWidth="1"/>
    <col min="6140" max="6140" width="47.5703125" style="3" customWidth="1"/>
    <col min="6141" max="6141" width="14" style="3" customWidth="1"/>
    <col min="6142" max="6142" width="13.28515625" style="3" customWidth="1"/>
    <col min="6143" max="6143" width="14.42578125" style="3" customWidth="1"/>
    <col min="6144" max="6144" width="10" style="3" customWidth="1"/>
    <col min="6145" max="6393" width="9.140625" style="3"/>
    <col min="6394" max="6394" width="8.42578125" style="3" customWidth="1"/>
    <col min="6395" max="6395" width="3.5703125" style="3" customWidth="1"/>
    <col min="6396" max="6396" width="47.5703125" style="3" customWidth="1"/>
    <col min="6397" max="6397" width="14" style="3" customWidth="1"/>
    <col min="6398" max="6398" width="13.28515625" style="3" customWidth="1"/>
    <col min="6399" max="6399" width="14.42578125" style="3" customWidth="1"/>
    <col min="6400" max="6400" width="10" style="3" customWidth="1"/>
    <col min="6401" max="6649" width="9.140625" style="3"/>
    <col min="6650" max="6650" width="8.42578125" style="3" customWidth="1"/>
    <col min="6651" max="6651" width="3.5703125" style="3" customWidth="1"/>
    <col min="6652" max="6652" width="47.5703125" style="3" customWidth="1"/>
    <col min="6653" max="6653" width="14" style="3" customWidth="1"/>
    <col min="6654" max="6654" width="13.28515625" style="3" customWidth="1"/>
    <col min="6655" max="6655" width="14.42578125" style="3" customWidth="1"/>
    <col min="6656" max="6656" width="10" style="3" customWidth="1"/>
    <col min="6657" max="6905" width="9.140625" style="3"/>
    <col min="6906" max="6906" width="8.42578125" style="3" customWidth="1"/>
    <col min="6907" max="6907" width="3.5703125" style="3" customWidth="1"/>
    <col min="6908" max="6908" width="47.5703125" style="3" customWidth="1"/>
    <col min="6909" max="6909" width="14" style="3" customWidth="1"/>
    <col min="6910" max="6910" width="13.28515625" style="3" customWidth="1"/>
    <col min="6911" max="6911" width="14.42578125" style="3" customWidth="1"/>
    <col min="6912" max="6912" width="10" style="3" customWidth="1"/>
    <col min="6913" max="7161" width="9.140625" style="3"/>
    <col min="7162" max="7162" width="8.42578125" style="3" customWidth="1"/>
    <col min="7163" max="7163" width="3.5703125" style="3" customWidth="1"/>
    <col min="7164" max="7164" width="47.5703125" style="3" customWidth="1"/>
    <col min="7165" max="7165" width="14" style="3" customWidth="1"/>
    <col min="7166" max="7166" width="13.28515625" style="3" customWidth="1"/>
    <col min="7167" max="7167" width="14.42578125" style="3" customWidth="1"/>
    <col min="7168" max="7168" width="10" style="3" customWidth="1"/>
    <col min="7169" max="7417" width="9.140625" style="3"/>
    <col min="7418" max="7418" width="8.42578125" style="3" customWidth="1"/>
    <col min="7419" max="7419" width="3.5703125" style="3" customWidth="1"/>
    <col min="7420" max="7420" width="47.5703125" style="3" customWidth="1"/>
    <col min="7421" max="7421" width="14" style="3" customWidth="1"/>
    <col min="7422" max="7422" width="13.28515625" style="3" customWidth="1"/>
    <col min="7423" max="7423" width="14.42578125" style="3" customWidth="1"/>
    <col min="7424" max="7424" width="10" style="3" customWidth="1"/>
    <col min="7425" max="7673" width="9.140625" style="3"/>
    <col min="7674" max="7674" width="8.42578125" style="3" customWidth="1"/>
    <col min="7675" max="7675" width="3.5703125" style="3" customWidth="1"/>
    <col min="7676" max="7676" width="47.5703125" style="3" customWidth="1"/>
    <col min="7677" max="7677" width="14" style="3" customWidth="1"/>
    <col min="7678" max="7678" width="13.28515625" style="3" customWidth="1"/>
    <col min="7679" max="7679" width="14.42578125" style="3" customWidth="1"/>
    <col min="7680" max="7680" width="10" style="3" customWidth="1"/>
    <col min="7681" max="7929" width="9.140625" style="3"/>
    <col min="7930" max="7930" width="8.42578125" style="3" customWidth="1"/>
    <col min="7931" max="7931" width="3.5703125" style="3" customWidth="1"/>
    <col min="7932" max="7932" width="47.5703125" style="3" customWidth="1"/>
    <col min="7933" max="7933" width="14" style="3" customWidth="1"/>
    <col min="7934" max="7934" width="13.28515625" style="3" customWidth="1"/>
    <col min="7935" max="7935" width="14.42578125" style="3" customWidth="1"/>
    <col min="7936" max="7936" width="10" style="3" customWidth="1"/>
    <col min="7937" max="8185" width="9.140625" style="3"/>
    <col min="8186" max="8186" width="8.42578125" style="3" customWidth="1"/>
    <col min="8187" max="8187" width="3.5703125" style="3" customWidth="1"/>
    <col min="8188" max="8188" width="47.5703125" style="3" customWidth="1"/>
    <col min="8189" max="8189" width="14" style="3" customWidth="1"/>
    <col min="8190" max="8190" width="13.28515625" style="3" customWidth="1"/>
    <col min="8191" max="8191" width="14.42578125" style="3" customWidth="1"/>
    <col min="8192" max="8192" width="10" style="3" customWidth="1"/>
    <col min="8193" max="8441" width="9.140625" style="3"/>
    <col min="8442" max="8442" width="8.42578125" style="3" customWidth="1"/>
    <col min="8443" max="8443" width="3.5703125" style="3" customWidth="1"/>
    <col min="8444" max="8444" width="47.5703125" style="3" customWidth="1"/>
    <col min="8445" max="8445" width="14" style="3" customWidth="1"/>
    <col min="8446" max="8446" width="13.28515625" style="3" customWidth="1"/>
    <col min="8447" max="8447" width="14.42578125" style="3" customWidth="1"/>
    <col min="8448" max="8448" width="10" style="3" customWidth="1"/>
    <col min="8449" max="8697" width="9.140625" style="3"/>
    <col min="8698" max="8698" width="8.42578125" style="3" customWidth="1"/>
    <col min="8699" max="8699" width="3.5703125" style="3" customWidth="1"/>
    <col min="8700" max="8700" width="47.5703125" style="3" customWidth="1"/>
    <col min="8701" max="8701" width="14" style="3" customWidth="1"/>
    <col min="8702" max="8702" width="13.28515625" style="3" customWidth="1"/>
    <col min="8703" max="8703" width="14.42578125" style="3" customWidth="1"/>
    <col min="8704" max="8704" width="10" style="3" customWidth="1"/>
    <col min="8705" max="8953" width="9.140625" style="3"/>
    <col min="8954" max="8954" width="8.42578125" style="3" customWidth="1"/>
    <col min="8955" max="8955" width="3.5703125" style="3" customWidth="1"/>
    <col min="8956" max="8956" width="47.5703125" style="3" customWidth="1"/>
    <col min="8957" max="8957" width="14" style="3" customWidth="1"/>
    <col min="8958" max="8958" width="13.28515625" style="3" customWidth="1"/>
    <col min="8959" max="8959" width="14.42578125" style="3" customWidth="1"/>
    <col min="8960" max="8960" width="10" style="3" customWidth="1"/>
    <col min="8961" max="9209" width="9.140625" style="3"/>
    <col min="9210" max="9210" width="8.42578125" style="3" customWidth="1"/>
    <col min="9211" max="9211" width="3.5703125" style="3" customWidth="1"/>
    <col min="9212" max="9212" width="47.5703125" style="3" customWidth="1"/>
    <col min="9213" max="9213" width="14" style="3" customWidth="1"/>
    <col min="9214" max="9214" width="13.28515625" style="3" customWidth="1"/>
    <col min="9215" max="9215" width="14.42578125" style="3" customWidth="1"/>
    <col min="9216" max="9216" width="10" style="3" customWidth="1"/>
    <col min="9217" max="9465" width="9.140625" style="3"/>
    <col min="9466" max="9466" width="8.42578125" style="3" customWidth="1"/>
    <col min="9467" max="9467" width="3.5703125" style="3" customWidth="1"/>
    <col min="9468" max="9468" width="47.5703125" style="3" customWidth="1"/>
    <col min="9469" max="9469" width="14" style="3" customWidth="1"/>
    <col min="9470" max="9470" width="13.28515625" style="3" customWidth="1"/>
    <col min="9471" max="9471" width="14.42578125" style="3" customWidth="1"/>
    <col min="9472" max="9472" width="10" style="3" customWidth="1"/>
    <col min="9473" max="9721" width="9.140625" style="3"/>
    <col min="9722" max="9722" width="8.42578125" style="3" customWidth="1"/>
    <col min="9723" max="9723" width="3.5703125" style="3" customWidth="1"/>
    <col min="9724" max="9724" width="47.5703125" style="3" customWidth="1"/>
    <col min="9725" max="9725" width="14" style="3" customWidth="1"/>
    <col min="9726" max="9726" width="13.28515625" style="3" customWidth="1"/>
    <col min="9727" max="9727" width="14.42578125" style="3" customWidth="1"/>
    <col min="9728" max="9728" width="10" style="3" customWidth="1"/>
    <col min="9729" max="9977" width="9.140625" style="3"/>
    <col min="9978" max="9978" width="8.42578125" style="3" customWidth="1"/>
    <col min="9979" max="9979" width="3.5703125" style="3" customWidth="1"/>
    <col min="9980" max="9980" width="47.5703125" style="3" customWidth="1"/>
    <col min="9981" max="9981" width="14" style="3" customWidth="1"/>
    <col min="9982" max="9982" width="13.28515625" style="3" customWidth="1"/>
    <col min="9983" max="9983" width="14.42578125" style="3" customWidth="1"/>
    <col min="9984" max="9984" width="10" style="3" customWidth="1"/>
    <col min="9985" max="10233" width="9.140625" style="3"/>
    <col min="10234" max="10234" width="8.42578125" style="3" customWidth="1"/>
    <col min="10235" max="10235" width="3.5703125" style="3" customWidth="1"/>
    <col min="10236" max="10236" width="47.5703125" style="3" customWidth="1"/>
    <col min="10237" max="10237" width="14" style="3" customWidth="1"/>
    <col min="10238" max="10238" width="13.28515625" style="3" customWidth="1"/>
    <col min="10239" max="10239" width="14.42578125" style="3" customWidth="1"/>
    <col min="10240" max="10240" width="10" style="3" customWidth="1"/>
    <col min="10241" max="10489" width="9.140625" style="3"/>
    <col min="10490" max="10490" width="8.42578125" style="3" customWidth="1"/>
    <col min="10491" max="10491" width="3.5703125" style="3" customWidth="1"/>
    <col min="10492" max="10492" width="47.5703125" style="3" customWidth="1"/>
    <col min="10493" max="10493" width="14" style="3" customWidth="1"/>
    <col min="10494" max="10494" width="13.28515625" style="3" customWidth="1"/>
    <col min="10495" max="10495" width="14.42578125" style="3" customWidth="1"/>
    <col min="10496" max="10496" width="10" style="3" customWidth="1"/>
    <col min="10497" max="10745" width="9.140625" style="3"/>
    <col min="10746" max="10746" width="8.42578125" style="3" customWidth="1"/>
    <col min="10747" max="10747" width="3.5703125" style="3" customWidth="1"/>
    <col min="10748" max="10748" width="47.5703125" style="3" customWidth="1"/>
    <col min="10749" max="10749" width="14" style="3" customWidth="1"/>
    <col min="10750" max="10750" width="13.28515625" style="3" customWidth="1"/>
    <col min="10751" max="10751" width="14.42578125" style="3" customWidth="1"/>
    <col min="10752" max="10752" width="10" style="3" customWidth="1"/>
    <col min="10753" max="11001" width="9.140625" style="3"/>
    <col min="11002" max="11002" width="8.42578125" style="3" customWidth="1"/>
    <col min="11003" max="11003" width="3.5703125" style="3" customWidth="1"/>
    <col min="11004" max="11004" width="47.5703125" style="3" customWidth="1"/>
    <col min="11005" max="11005" width="14" style="3" customWidth="1"/>
    <col min="11006" max="11006" width="13.28515625" style="3" customWidth="1"/>
    <col min="11007" max="11007" width="14.42578125" style="3" customWidth="1"/>
    <col min="11008" max="11008" width="10" style="3" customWidth="1"/>
    <col min="11009" max="11257" width="9.140625" style="3"/>
    <col min="11258" max="11258" width="8.42578125" style="3" customWidth="1"/>
    <col min="11259" max="11259" width="3.5703125" style="3" customWidth="1"/>
    <col min="11260" max="11260" width="47.5703125" style="3" customWidth="1"/>
    <col min="11261" max="11261" width="14" style="3" customWidth="1"/>
    <col min="11262" max="11262" width="13.28515625" style="3" customWidth="1"/>
    <col min="11263" max="11263" width="14.42578125" style="3" customWidth="1"/>
    <col min="11264" max="11264" width="10" style="3" customWidth="1"/>
    <col min="11265" max="11513" width="9.140625" style="3"/>
    <col min="11514" max="11514" width="8.42578125" style="3" customWidth="1"/>
    <col min="11515" max="11515" width="3.5703125" style="3" customWidth="1"/>
    <col min="11516" max="11516" width="47.5703125" style="3" customWidth="1"/>
    <col min="11517" max="11517" width="14" style="3" customWidth="1"/>
    <col min="11518" max="11518" width="13.28515625" style="3" customWidth="1"/>
    <col min="11519" max="11519" width="14.42578125" style="3" customWidth="1"/>
    <col min="11520" max="11520" width="10" style="3" customWidth="1"/>
    <col min="11521" max="11769" width="9.140625" style="3"/>
    <col min="11770" max="11770" width="8.42578125" style="3" customWidth="1"/>
    <col min="11771" max="11771" width="3.5703125" style="3" customWidth="1"/>
    <col min="11772" max="11772" width="47.5703125" style="3" customWidth="1"/>
    <col min="11773" max="11773" width="14" style="3" customWidth="1"/>
    <col min="11774" max="11774" width="13.28515625" style="3" customWidth="1"/>
    <col min="11775" max="11775" width="14.42578125" style="3" customWidth="1"/>
    <col min="11776" max="11776" width="10" style="3" customWidth="1"/>
    <col min="11777" max="12025" width="9.140625" style="3"/>
    <col min="12026" max="12026" width="8.42578125" style="3" customWidth="1"/>
    <col min="12027" max="12027" width="3.5703125" style="3" customWidth="1"/>
    <col min="12028" max="12028" width="47.5703125" style="3" customWidth="1"/>
    <col min="12029" max="12029" width="14" style="3" customWidth="1"/>
    <col min="12030" max="12030" width="13.28515625" style="3" customWidth="1"/>
    <col min="12031" max="12031" width="14.42578125" style="3" customWidth="1"/>
    <col min="12032" max="12032" width="10" style="3" customWidth="1"/>
    <col min="12033" max="12281" width="9.140625" style="3"/>
    <col min="12282" max="12282" width="8.42578125" style="3" customWidth="1"/>
    <col min="12283" max="12283" width="3.5703125" style="3" customWidth="1"/>
    <col min="12284" max="12284" width="47.5703125" style="3" customWidth="1"/>
    <col min="12285" max="12285" width="14" style="3" customWidth="1"/>
    <col min="12286" max="12286" width="13.28515625" style="3" customWidth="1"/>
    <col min="12287" max="12287" width="14.42578125" style="3" customWidth="1"/>
    <col min="12288" max="12288" width="10" style="3" customWidth="1"/>
    <col min="12289" max="12537" width="9.140625" style="3"/>
    <col min="12538" max="12538" width="8.42578125" style="3" customWidth="1"/>
    <col min="12539" max="12539" width="3.5703125" style="3" customWidth="1"/>
    <col min="12540" max="12540" width="47.5703125" style="3" customWidth="1"/>
    <col min="12541" max="12541" width="14" style="3" customWidth="1"/>
    <col min="12542" max="12542" width="13.28515625" style="3" customWidth="1"/>
    <col min="12543" max="12543" width="14.42578125" style="3" customWidth="1"/>
    <col min="12544" max="12544" width="10" style="3" customWidth="1"/>
    <col min="12545" max="12793" width="9.140625" style="3"/>
    <col min="12794" max="12794" width="8.42578125" style="3" customWidth="1"/>
    <col min="12795" max="12795" width="3.5703125" style="3" customWidth="1"/>
    <col min="12796" max="12796" width="47.5703125" style="3" customWidth="1"/>
    <col min="12797" max="12797" width="14" style="3" customWidth="1"/>
    <col min="12798" max="12798" width="13.28515625" style="3" customWidth="1"/>
    <col min="12799" max="12799" width="14.42578125" style="3" customWidth="1"/>
    <col min="12800" max="12800" width="10" style="3" customWidth="1"/>
    <col min="12801" max="13049" width="9.140625" style="3"/>
    <col min="13050" max="13050" width="8.42578125" style="3" customWidth="1"/>
    <col min="13051" max="13051" width="3.5703125" style="3" customWidth="1"/>
    <col min="13052" max="13052" width="47.5703125" style="3" customWidth="1"/>
    <col min="13053" max="13053" width="14" style="3" customWidth="1"/>
    <col min="13054" max="13054" width="13.28515625" style="3" customWidth="1"/>
    <col min="13055" max="13055" width="14.42578125" style="3" customWidth="1"/>
    <col min="13056" max="13056" width="10" style="3" customWidth="1"/>
    <col min="13057" max="13305" width="9.140625" style="3"/>
    <col min="13306" max="13306" width="8.42578125" style="3" customWidth="1"/>
    <col min="13307" max="13307" width="3.5703125" style="3" customWidth="1"/>
    <col min="13308" max="13308" width="47.5703125" style="3" customWidth="1"/>
    <col min="13309" max="13309" width="14" style="3" customWidth="1"/>
    <col min="13310" max="13310" width="13.28515625" style="3" customWidth="1"/>
    <col min="13311" max="13311" width="14.42578125" style="3" customWidth="1"/>
    <col min="13312" max="13312" width="10" style="3" customWidth="1"/>
    <col min="13313" max="13561" width="9.140625" style="3"/>
    <col min="13562" max="13562" width="8.42578125" style="3" customWidth="1"/>
    <col min="13563" max="13563" width="3.5703125" style="3" customWidth="1"/>
    <col min="13564" max="13564" width="47.5703125" style="3" customWidth="1"/>
    <col min="13565" max="13565" width="14" style="3" customWidth="1"/>
    <col min="13566" max="13566" width="13.28515625" style="3" customWidth="1"/>
    <col min="13567" max="13567" width="14.42578125" style="3" customWidth="1"/>
    <col min="13568" max="13568" width="10" style="3" customWidth="1"/>
    <col min="13569" max="13817" width="9.140625" style="3"/>
    <col min="13818" max="13818" width="8.42578125" style="3" customWidth="1"/>
    <col min="13819" max="13819" width="3.5703125" style="3" customWidth="1"/>
    <col min="13820" max="13820" width="47.5703125" style="3" customWidth="1"/>
    <col min="13821" max="13821" width="14" style="3" customWidth="1"/>
    <col min="13822" max="13822" width="13.28515625" style="3" customWidth="1"/>
    <col min="13823" max="13823" width="14.42578125" style="3" customWidth="1"/>
    <col min="13824" max="13824" width="10" style="3" customWidth="1"/>
    <col min="13825" max="14073" width="9.140625" style="3"/>
    <col min="14074" max="14074" width="8.42578125" style="3" customWidth="1"/>
    <col min="14075" max="14075" width="3.5703125" style="3" customWidth="1"/>
    <col min="14076" max="14076" width="47.5703125" style="3" customWidth="1"/>
    <col min="14077" max="14077" width="14" style="3" customWidth="1"/>
    <col min="14078" max="14078" width="13.28515625" style="3" customWidth="1"/>
    <col min="14079" max="14079" width="14.42578125" style="3" customWidth="1"/>
    <col min="14080" max="14080" width="10" style="3" customWidth="1"/>
    <col min="14081" max="14329" width="9.140625" style="3"/>
    <col min="14330" max="14330" width="8.42578125" style="3" customWidth="1"/>
    <col min="14331" max="14331" width="3.5703125" style="3" customWidth="1"/>
    <col min="14332" max="14332" width="47.5703125" style="3" customWidth="1"/>
    <col min="14333" max="14333" width="14" style="3" customWidth="1"/>
    <col min="14334" max="14334" width="13.28515625" style="3" customWidth="1"/>
    <col min="14335" max="14335" width="14.42578125" style="3" customWidth="1"/>
    <col min="14336" max="14336" width="10" style="3" customWidth="1"/>
    <col min="14337" max="14585" width="9.140625" style="3"/>
    <col min="14586" max="14586" width="8.42578125" style="3" customWidth="1"/>
    <col min="14587" max="14587" width="3.5703125" style="3" customWidth="1"/>
    <col min="14588" max="14588" width="47.5703125" style="3" customWidth="1"/>
    <col min="14589" max="14589" width="14" style="3" customWidth="1"/>
    <col min="14590" max="14590" width="13.28515625" style="3" customWidth="1"/>
    <col min="14591" max="14591" width="14.42578125" style="3" customWidth="1"/>
    <col min="14592" max="14592" width="10" style="3" customWidth="1"/>
    <col min="14593" max="14841" width="9.140625" style="3"/>
    <col min="14842" max="14842" width="8.42578125" style="3" customWidth="1"/>
    <col min="14843" max="14843" width="3.5703125" style="3" customWidth="1"/>
    <col min="14844" max="14844" width="47.5703125" style="3" customWidth="1"/>
    <col min="14845" max="14845" width="14" style="3" customWidth="1"/>
    <col min="14846" max="14846" width="13.28515625" style="3" customWidth="1"/>
    <col min="14847" max="14847" width="14.42578125" style="3" customWidth="1"/>
    <col min="14848" max="14848" width="10" style="3" customWidth="1"/>
    <col min="14849" max="15097" width="9.140625" style="3"/>
    <col min="15098" max="15098" width="8.42578125" style="3" customWidth="1"/>
    <col min="15099" max="15099" width="3.5703125" style="3" customWidth="1"/>
    <col min="15100" max="15100" width="47.5703125" style="3" customWidth="1"/>
    <col min="15101" max="15101" width="14" style="3" customWidth="1"/>
    <col min="15102" max="15102" width="13.28515625" style="3" customWidth="1"/>
    <col min="15103" max="15103" width="14.42578125" style="3" customWidth="1"/>
    <col min="15104" max="15104" width="10" style="3" customWidth="1"/>
    <col min="15105" max="15353" width="9.140625" style="3"/>
    <col min="15354" max="15354" width="8.42578125" style="3" customWidth="1"/>
    <col min="15355" max="15355" width="3.5703125" style="3" customWidth="1"/>
    <col min="15356" max="15356" width="47.5703125" style="3" customWidth="1"/>
    <col min="15357" max="15357" width="14" style="3" customWidth="1"/>
    <col min="15358" max="15358" width="13.28515625" style="3" customWidth="1"/>
    <col min="15359" max="15359" width="14.42578125" style="3" customWidth="1"/>
    <col min="15360" max="15360" width="10" style="3" customWidth="1"/>
    <col min="15361" max="15609" width="9.140625" style="3"/>
    <col min="15610" max="15610" width="8.42578125" style="3" customWidth="1"/>
    <col min="15611" max="15611" width="3.5703125" style="3" customWidth="1"/>
    <col min="15612" max="15612" width="47.5703125" style="3" customWidth="1"/>
    <col min="15613" max="15613" width="14" style="3" customWidth="1"/>
    <col min="15614" max="15614" width="13.28515625" style="3" customWidth="1"/>
    <col min="15615" max="15615" width="14.42578125" style="3" customWidth="1"/>
    <col min="15616" max="15616" width="10" style="3" customWidth="1"/>
    <col min="15617" max="15865" width="9.140625" style="3"/>
    <col min="15866" max="15866" width="8.42578125" style="3" customWidth="1"/>
    <col min="15867" max="15867" width="3.5703125" style="3" customWidth="1"/>
    <col min="15868" max="15868" width="47.5703125" style="3" customWidth="1"/>
    <col min="15869" max="15869" width="14" style="3" customWidth="1"/>
    <col min="15870" max="15870" width="13.28515625" style="3" customWidth="1"/>
    <col min="15871" max="15871" width="14.42578125" style="3" customWidth="1"/>
    <col min="15872" max="15872" width="10" style="3" customWidth="1"/>
    <col min="15873" max="16121" width="9.140625" style="3"/>
    <col min="16122" max="16122" width="8.42578125" style="3" customWidth="1"/>
    <col min="16123" max="16123" width="3.5703125" style="3" customWidth="1"/>
    <col min="16124" max="16124" width="47.5703125" style="3" customWidth="1"/>
    <col min="16125" max="16125" width="14" style="3" customWidth="1"/>
    <col min="16126" max="16126" width="13.28515625" style="3" customWidth="1"/>
    <col min="16127" max="16127" width="14.42578125" style="3" customWidth="1"/>
    <col min="16128" max="16128" width="10" style="3" customWidth="1"/>
    <col min="16129" max="16384" width="9.140625" style="3"/>
  </cols>
  <sheetData>
    <row r="1" spans="1:4" x14ac:dyDescent="0.2">
      <c r="D1" s="22" t="s">
        <v>67</v>
      </c>
    </row>
    <row r="2" spans="1:4" ht="38.25" x14ac:dyDescent="0.2">
      <c r="B2" s="1"/>
      <c r="C2" s="2"/>
      <c r="D2" s="23" t="s">
        <v>63</v>
      </c>
    </row>
    <row r="3" spans="1:4" x14ac:dyDescent="0.2">
      <c r="B3" s="1"/>
      <c r="C3" s="2"/>
    </row>
    <row r="4" spans="1:4" ht="13.5" thickBot="1" x14ac:dyDescent="0.25">
      <c r="A4" s="61" t="s">
        <v>93</v>
      </c>
      <c r="B4" s="4"/>
      <c r="C4" s="5"/>
    </row>
    <row r="5" spans="1:4" ht="51.75" customHeight="1" thickBot="1" x14ac:dyDescent="0.25">
      <c r="A5" s="35" t="s">
        <v>23</v>
      </c>
      <c r="B5" s="36" t="s">
        <v>24</v>
      </c>
      <c r="C5" s="43"/>
      <c r="D5" s="55" t="s">
        <v>116</v>
      </c>
    </row>
    <row r="6" spans="1:4" ht="15" customHeight="1" thickBot="1" x14ac:dyDescent="0.25">
      <c r="A6" s="73"/>
      <c r="B6" s="24" t="s">
        <v>25</v>
      </c>
      <c r="C6" s="44"/>
      <c r="D6" s="74">
        <f>D7+D8+D9+D10</f>
        <v>10134046</v>
      </c>
    </row>
    <row r="7" spans="1:4" x14ac:dyDescent="0.2">
      <c r="A7" s="84">
        <v>30</v>
      </c>
      <c r="B7" s="14" t="s">
        <v>26</v>
      </c>
      <c r="C7" s="45"/>
      <c r="D7" s="62">
        <v>5583079</v>
      </c>
    </row>
    <row r="8" spans="1:4" x14ac:dyDescent="0.2">
      <c r="A8" s="84">
        <v>32</v>
      </c>
      <c r="B8" s="9" t="s">
        <v>27</v>
      </c>
      <c r="C8" s="45"/>
      <c r="D8" s="64">
        <v>681932</v>
      </c>
    </row>
    <row r="9" spans="1:4" x14ac:dyDescent="0.2">
      <c r="A9" s="84" t="s">
        <v>28</v>
      </c>
      <c r="B9" s="9" t="s">
        <v>29</v>
      </c>
      <c r="C9" s="45"/>
      <c r="D9" s="64">
        <v>3787935</v>
      </c>
    </row>
    <row r="10" spans="1:4" ht="13.5" thickBot="1" x14ac:dyDescent="0.25">
      <c r="A10" s="84" t="s">
        <v>30</v>
      </c>
      <c r="B10" s="9" t="s">
        <v>31</v>
      </c>
      <c r="C10" s="45"/>
      <c r="D10" s="63">
        <v>81100</v>
      </c>
    </row>
    <row r="11" spans="1:4" ht="13.5" thickBot="1" x14ac:dyDescent="0.25">
      <c r="A11" s="73"/>
      <c r="B11" s="24" t="s">
        <v>32</v>
      </c>
      <c r="C11" s="44"/>
      <c r="D11" s="74">
        <f>D12+D16</f>
        <v>9624617</v>
      </c>
    </row>
    <row r="12" spans="1:4" x14ac:dyDescent="0.2">
      <c r="A12" s="86"/>
      <c r="B12" s="49" t="s">
        <v>33</v>
      </c>
      <c r="C12" s="50"/>
      <c r="D12" s="87">
        <f>D13+D14+D15</f>
        <v>654443</v>
      </c>
    </row>
    <row r="13" spans="1:4" x14ac:dyDescent="0.2">
      <c r="A13" s="88">
        <v>413</v>
      </c>
      <c r="B13" s="9"/>
      <c r="C13" s="12" t="s">
        <v>34</v>
      </c>
      <c r="D13" s="64">
        <v>417671</v>
      </c>
    </row>
    <row r="14" spans="1:4" x14ac:dyDescent="0.2">
      <c r="A14" s="88">
        <v>4500</v>
      </c>
      <c r="B14" s="9"/>
      <c r="C14" s="13" t="s">
        <v>35</v>
      </c>
      <c r="D14" s="64">
        <v>194756</v>
      </c>
    </row>
    <row r="15" spans="1:4" x14ac:dyDescent="0.2">
      <c r="A15" s="89">
        <v>452</v>
      </c>
      <c r="B15" s="41"/>
      <c r="C15" s="12" t="s">
        <v>36</v>
      </c>
      <c r="D15" s="64">
        <v>42016</v>
      </c>
    </row>
    <row r="16" spans="1:4" x14ac:dyDescent="0.2">
      <c r="A16" s="84"/>
      <c r="B16" s="9" t="s">
        <v>37</v>
      </c>
      <c r="C16" s="45"/>
      <c r="D16" s="85">
        <f>D17+D18+D19</f>
        <v>8970174</v>
      </c>
    </row>
    <row r="17" spans="1:4" x14ac:dyDescent="0.2">
      <c r="A17" s="88">
        <v>50</v>
      </c>
      <c r="B17" s="9"/>
      <c r="C17" s="45" t="s">
        <v>5</v>
      </c>
      <c r="D17" s="64">
        <v>5624697</v>
      </c>
    </row>
    <row r="18" spans="1:4" x14ac:dyDescent="0.2">
      <c r="A18" s="88">
        <v>55</v>
      </c>
      <c r="B18" s="9"/>
      <c r="C18" s="45" t="s">
        <v>6</v>
      </c>
      <c r="D18" s="64">
        <v>3311968</v>
      </c>
    </row>
    <row r="19" spans="1:4" ht="13.5" thickBot="1" x14ac:dyDescent="0.25">
      <c r="A19" s="90">
        <v>60</v>
      </c>
      <c r="B19" s="11"/>
      <c r="C19" s="48" t="s">
        <v>19</v>
      </c>
      <c r="D19" s="64">
        <v>33509</v>
      </c>
    </row>
    <row r="20" spans="1:4" ht="13.5" thickBot="1" x14ac:dyDescent="0.25">
      <c r="A20" s="73"/>
      <c r="B20" s="25" t="s">
        <v>38</v>
      </c>
      <c r="C20" s="47"/>
      <c r="D20" s="91">
        <f>D6-D11</f>
        <v>509429</v>
      </c>
    </row>
    <row r="21" spans="1:4" ht="13.5" thickBot="1" x14ac:dyDescent="0.25">
      <c r="A21" s="73"/>
      <c r="B21" s="25" t="s">
        <v>39</v>
      </c>
      <c r="C21" s="47"/>
      <c r="D21" s="91">
        <f>D22+D23+D24+D25+D26+D27</f>
        <v>-3720030</v>
      </c>
    </row>
    <row r="22" spans="1:4" x14ac:dyDescent="0.2">
      <c r="A22" s="88">
        <v>381</v>
      </c>
      <c r="B22" s="9"/>
      <c r="C22" s="45" t="s">
        <v>40</v>
      </c>
      <c r="D22" s="64">
        <v>30000</v>
      </c>
    </row>
    <row r="23" spans="1:4" x14ac:dyDescent="0.2">
      <c r="A23" s="88">
        <v>15</v>
      </c>
      <c r="B23" s="9"/>
      <c r="C23" s="45" t="s">
        <v>41</v>
      </c>
      <c r="D23" s="64">
        <v>-5100117</v>
      </c>
    </row>
    <row r="24" spans="1:4" x14ac:dyDescent="0.2">
      <c r="A24" s="88">
        <v>3502</v>
      </c>
      <c r="B24" s="9"/>
      <c r="C24" s="45" t="s">
        <v>42</v>
      </c>
      <c r="D24" s="64">
        <v>1430328</v>
      </c>
    </row>
    <row r="25" spans="1:4" x14ac:dyDescent="0.2">
      <c r="A25" s="88">
        <v>4502</v>
      </c>
      <c r="B25" s="9"/>
      <c r="C25" s="8" t="s">
        <v>117</v>
      </c>
      <c r="D25" s="64">
        <v>-48379</v>
      </c>
    </row>
    <row r="26" spans="1:4" x14ac:dyDescent="0.2">
      <c r="A26" s="92">
        <v>655</v>
      </c>
      <c r="B26" s="14"/>
      <c r="C26" s="45" t="s">
        <v>43</v>
      </c>
      <c r="D26" s="64">
        <v>49</v>
      </c>
    </row>
    <row r="27" spans="1:4" ht="13.5" thickBot="1" x14ac:dyDescent="0.25">
      <c r="A27" s="90">
        <v>650</v>
      </c>
      <c r="B27" s="11"/>
      <c r="C27" s="48" t="s">
        <v>44</v>
      </c>
      <c r="D27" s="64">
        <v>-31911</v>
      </c>
    </row>
    <row r="28" spans="1:4" s="21" customFormat="1" ht="13.5" thickBot="1" x14ac:dyDescent="0.25">
      <c r="A28" s="93"/>
      <c r="B28" s="24" t="s">
        <v>45</v>
      </c>
      <c r="C28" s="38"/>
      <c r="D28" s="91">
        <f>D20+D21</f>
        <v>-3210601</v>
      </c>
    </row>
    <row r="29" spans="1:4" ht="13.5" thickBot="1" x14ac:dyDescent="0.25">
      <c r="A29" s="73"/>
      <c r="B29" s="25" t="s">
        <v>46</v>
      </c>
      <c r="C29" s="26"/>
      <c r="D29" s="94">
        <f>D30+D31</f>
        <v>2519733</v>
      </c>
    </row>
    <row r="30" spans="1:4" x14ac:dyDescent="0.2">
      <c r="A30" s="95" t="s">
        <v>64</v>
      </c>
      <c r="B30" s="51"/>
      <c r="C30" s="52" t="s">
        <v>61</v>
      </c>
      <c r="D30" s="62">
        <v>3066670</v>
      </c>
    </row>
    <row r="31" spans="1:4" ht="13.5" thickBot="1" x14ac:dyDescent="0.25">
      <c r="A31" s="96" t="s">
        <v>65</v>
      </c>
      <c r="B31" s="53"/>
      <c r="C31" s="54" t="s">
        <v>47</v>
      </c>
      <c r="D31" s="63">
        <v>-546937</v>
      </c>
    </row>
    <row r="32" spans="1:4" ht="13.5" thickBot="1" x14ac:dyDescent="0.25">
      <c r="A32" s="93">
        <v>100</v>
      </c>
      <c r="B32" s="24" t="s">
        <v>48</v>
      </c>
      <c r="C32" s="27"/>
      <c r="D32" s="109">
        <f>D28+D29</f>
        <v>-690868</v>
      </c>
    </row>
    <row r="33" spans="1:4" ht="13.5" thickBot="1" x14ac:dyDescent="0.25">
      <c r="A33" s="106"/>
      <c r="B33" s="6" t="s">
        <v>118</v>
      </c>
      <c r="C33" s="107"/>
      <c r="D33" s="108">
        <v>-129534</v>
      </c>
    </row>
    <row r="34" spans="1:4" x14ac:dyDescent="0.2">
      <c r="A34" s="17"/>
      <c r="B34" s="17"/>
      <c r="C34" s="17"/>
    </row>
    <row r="35" spans="1:4" x14ac:dyDescent="0.2">
      <c r="A35" s="17"/>
      <c r="B35" s="17"/>
      <c r="C35" s="17"/>
    </row>
    <row r="36" spans="1:4" x14ac:dyDescent="0.2">
      <c r="A36" s="17"/>
      <c r="B36" s="17"/>
      <c r="C36" s="17"/>
    </row>
    <row r="37" spans="1:4" x14ac:dyDescent="0.2">
      <c r="A37" s="17"/>
      <c r="B37" s="17"/>
      <c r="C37" s="17"/>
    </row>
    <row r="38" spans="1:4" x14ac:dyDescent="0.2">
      <c r="A38" s="17"/>
      <c r="B38" s="17"/>
      <c r="C38" s="17"/>
    </row>
    <row r="39" spans="1:4" x14ac:dyDescent="0.2">
      <c r="A39" s="17"/>
      <c r="B39" s="17"/>
      <c r="C39" s="17"/>
    </row>
    <row r="40" spans="1:4" x14ac:dyDescent="0.2">
      <c r="A40" s="17"/>
      <c r="B40" s="17"/>
      <c r="C40" s="17"/>
    </row>
  </sheetData>
  <conditionalFormatting sqref="D20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workbookViewId="0">
      <selection activeCell="G12" sqref="G12"/>
    </sheetView>
  </sheetViews>
  <sheetFormatPr defaultRowHeight="12.75" x14ac:dyDescent="0.2"/>
  <cols>
    <col min="1" max="1" width="9.7109375" style="3" customWidth="1"/>
    <col min="2" max="2" width="6" style="3" customWidth="1"/>
    <col min="3" max="3" width="51.140625" style="3" customWidth="1"/>
    <col min="4" max="4" width="13.42578125" style="57" customWidth="1"/>
    <col min="5" max="249" width="9.140625" style="3"/>
    <col min="250" max="250" width="8.42578125" style="3" customWidth="1"/>
    <col min="251" max="251" width="3.5703125" style="3" customWidth="1"/>
    <col min="252" max="252" width="47.5703125" style="3" customWidth="1"/>
    <col min="253" max="253" width="14" style="3" customWidth="1"/>
    <col min="254" max="254" width="13.28515625" style="3" customWidth="1"/>
    <col min="255" max="255" width="14.42578125" style="3" customWidth="1"/>
    <col min="256" max="256" width="10" style="3" customWidth="1"/>
    <col min="257" max="505" width="9.140625" style="3"/>
    <col min="506" max="506" width="8.42578125" style="3" customWidth="1"/>
    <col min="507" max="507" width="3.5703125" style="3" customWidth="1"/>
    <col min="508" max="508" width="47.5703125" style="3" customWidth="1"/>
    <col min="509" max="509" width="14" style="3" customWidth="1"/>
    <col min="510" max="510" width="13.28515625" style="3" customWidth="1"/>
    <col min="511" max="511" width="14.42578125" style="3" customWidth="1"/>
    <col min="512" max="512" width="10" style="3" customWidth="1"/>
    <col min="513" max="761" width="9.140625" style="3"/>
    <col min="762" max="762" width="8.42578125" style="3" customWidth="1"/>
    <col min="763" max="763" width="3.5703125" style="3" customWidth="1"/>
    <col min="764" max="764" width="47.5703125" style="3" customWidth="1"/>
    <col min="765" max="765" width="14" style="3" customWidth="1"/>
    <col min="766" max="766" width="13.28515625" style="3" customWidth="1"/>
    <col min="767" max="767" width="14.42578125" style="3" customWidth="1"/>
    <col min="768" max="768" width="10" style="3" customWidth="1"/>
    <col min="769" max="1017" width="9.140625" style="3"/>
    <col min="1018" max="1018" width="8.42578125" style="3" customWidth="1"/>
    <col min="1019" max="1019" width="3.5703125" style="3" customWidth="1"/>
    <col min="1020" max="1020" width="47.5703125" style="3" customWidth="1"/>
    <col min="1021" max="1021" width="14" style="3" customWidth="1"/>
    <col min="1022" max="1022" width="13.28515625" style="3" customWidth="1"/>
    <col min="1023" max="1023" width="14.42578125" style="3" customWidth="1"/>
    <col min="1024" max="1024" width="10" style="3" customWidth="1"/>
    <col min="1025" max="1273" width="9.140625" style="3"/>
    <col min="1274" max="1274" width="8.42578125" style="3" customWidth="1"/>
    <col min="1275" max="1275" width="3.5703125" style="3" customWidth="1"/>
    <col min="1276" max="1276" width="47.5703125" style="3" customWidth="1"/>
    <col min="1277" max="1277" width="14" style="3" customWidth="1"/>
    <col min="1278" max="1278" width="13.28515625" style="3" customWidth="1"/>
    <col min="1279" max="1279" width="14.42578125" style="3" customWidth="1"/>
    <col min="1280" max="1280" width="10" style="3" customWidth="1"/>
    <col min="1281" max="1529" width="9.140625" style="3"/>
    <col min="1530" max="1530" width="8.42578125" style="3" customWidth="1"/>
    <col min="1531" max="1531" width="3.5703125" style="3" customWidth="1"/>
    <col min="1532" max="1532" width="47.5703125" style="3" customWidth="1"/>
    <col min="1533" max="1533" width="14" style="3" customWidth="1"/>
    <col min="1534" max="1534" width="13.28515625" style="3" customWidth="1"/>
    <col min="1535" max="1535" width="14.42578125" style="3" customWidth="1"/>
    <col min="1536" max="1536" width="10" style="3" customWidth="1"/>
    <col min="1537" max="1785" width="9.140625" style="3"/>
    <col min="1786" max="1786" width="8.42578125" style="3" customWidth="1"/>
    <col min="1787" max="1787" width="3.5703125" style="3" customWidth="1"/>
    <col min="1788" max="1788" width="47.5703125" style="3" customWidth="1"/>
    <col min="1789" max="1789" width="14" style="3" customWidth="1"/>
    <col min="1790" max="1790" width="13.28515625" style="3" customWidth="1"/>
    <col min="1791" max="1791" width="14.42578125" style="3" customWidth="1"/>
    <col min="1792" max="1792" width="10" style="3" customWidth="1"/>
    <col min="1793" max="2041" width="9.140625" style="3"/>
    <col min="2042" max="2042" width="8.42578125" style="3" customWidth="1"/>
    <col min="2043" max="2043" width="3.5703125" style="3" customWidth="1"/>
    <col min="2044" max="2044" width="47.5703125" style="3" customWidth="1"/>
    <col min="2045" max="2045" width="14" style="3" customWidth="1"/>
    <col min="2046" max="2046" width="13.28515625" style="3" customWidth="1"/>
    <col min="2047" max="2047" width="14.42578125" style="3" customWidth="1"/>
    <col min="2048" max="2048" width="10" style="3" customWidth="1"/>
    <col min="2049" max="2297" width="9.140625" style="3"/>
    <col min="2298" max="2298" width="8.42578125" style="3" customWidth="1"/>
    <col min="2299" max="2299" width="3.5703125" style="3" customWidth="1"/>
    <col min="2300" max="2300" width="47.5703125" style="3" customWidth="1"/>
    <col min="2301" max="2301" width="14" style="3" customWidth="1"/>
    <col min="2302" max="2302" width="13.28515625" style="3" customWidth="1"/>
    <col min="2303" max="2303" width="14.42578125" style="3" customWidth="1"/>
    <col min="2304" max="2304" width="10" style="3" customWidth="1"/>
    <col min="2305" max="2553" width="9.140625" style="3"/>
    <col min="2554" max="2554" width="8.42578125" style="3" customWidth="1"/>
    <col min="2555" max="2555" width="3.5703125" style="3" customWidth="1"/>
    <col min="2556" max="2556" width="47.5703125" style="3" customWidth="1"/>
    <col min="2557" max="2557" width="14" style="3" customWidth="1"/>
    <col min="2558" max="2558" width="13.28515625" style="3" customWidth="1"/>
    <col min="2559" max="2559" width="14.42578125" style="3" customWidth="1"/>
    <col min="2560" max="2560" width="10" style="3" customWidth="1"/>
    <col min="2561" max="2809" width="9.140625" style="3"/>
    <col min="2810" max="2810" width="8.42578125" style="3" customWidth="1"/>
    <col min="2811" max="2811" width="3.5703125" style="3" customWidth="1"/>
    <col min="2812" max="2812" width="47.5703125" style="3" customWidth="1"/>
    <col min="2813" max="2813" width="14" style="3" customWidth="1"/>
    <col min="2814" max="2814" width="13.28515625" style="3" customWidth="1"/>
    <col min="2815" max="2815" width="14.42578125" style="3" customWidth="1"/>
    <col min="2816" max="2816" width="10" style="3" customWidth="1"/>
    <col min="2817" max="3065" width="9.140625" style="3"/>
    <col min="3066" max="3066" width="8.42578125" style="3" customWidth="1"/>
    <col min="3067" max="3067" width="3.5703125" style="3" customWidth="1"/>
    <col min="3068" max="3068" width="47.5703125" style="3" customWidth="1"/>
    <col min="3069" max="3069" width="14" style="3" customWidth="1"/>
    <col min="3070" max="3070" width="13.28515625" style="3" customWidth="1"/>
    <col min="3071" max="3071" width="14.42578125" style="3" customWidth="1"/>
    <col min="3072" max="3072" width="10" style="3" customWidth="1"/>
    <col min="3073" max="3321" width="9.140625" style="3"/>
    <col min="3322" max="3322" width="8.42578125" style="3" customWidth="1"/>
    <col min="3323" max="3323" width="3.5703125" style="3" customWidth="1"/>
    <col min="3324" max="3324" width="47.5703125" style="3" customWidth="1"/>
    <col min="3325" max="3325" width="14" style="3" customWidth="1"/>
    <col min="3326" max="3326" width="13.28515625" style="3" customWidth="1"/>
    <col min="3327" max="3327" width="14.42578125" style="3" customWidth="1"/>
    <col min="3328" max="3328" width="10" style="3" customWidth="1"/>
    <col min="3329" max="3577" width="9.140625" style="3"/>
    <col min="3578" max="3578" width="8.42578125" style="3" customWidth="1"/>
    <col min="3579" max="3579" width="3.5703125" style="3" customWidth="1"/>
    <col min="3580" max="3580" width="47.5703125" style="3" customWidth="1"/>
    <col min="3581" max="3581" width="14" style="3" customWidth="1"/>
    <col min="3582" max="3582" width="13.28515625" style="3" customWidth="1"/>
    <col min="3583" max="3583" width="14.42578125" style="3" customWidth="1"/>
    <col min="3584" max="3584" width="10" style="3" customWidth="1"/>
    <col min="3585" max="3833" width="9.140625" style="3"/>
    <col min="3834" max="3834" width="8.42578125" style="3" customWidth="1"/>
    <col min="3835" max="3835" width="3.5703125" style="3" customWidth="1"/>
    <col min="3836" max="3836" width="47.5703125" style="3" customWidth="1"/>
    <col min="3837" max="3837" width="14" style="3" customWidth="1"/>
    <col min="3838" max="3838" width="13.28515625" style="3" customWidth="1"/>
    <col min="3839" max="3839" width="14.42578125" style="3" customWidth="1"/>
    <col min="3840" max="3840" width="10" style="3" customWidth="1"/>
    <col min="3841" max="4089" width="9.140625" style="3"/>
    <col min="4090" max="4090" width="8.42578125" style="3" customWidth="1"/>
    <col min="4091" max="4091" width="3.5703125" style="3" customWidth="1"/>
    <col min="4092" max="4092" width="47.5703125" style="3" customWidth="1"/>
    <col min="4093" max="4093" width="14" style="3" customWidth="1"/>
    <col min="4094" max="4094" width="13.28515625" style="3" customWidth="1"/>
    <col min="4095" max="4095" width="14.42578125" style="3" customWidth="1"/>
    <col min="4096" max="4096" width="10" style="3" customWidth="1"/>
    <col min="4097" max="4345" width="9.140625" style="3"/>
    <col min="4346" max="4346" width="8.42578125" style="3" customWidth="1"/>
    <col min="4347" max="4347" width="3.5703125" style="3" customWidth="1"/>
    <col min="4348" max="4348" width="47.5703125" style="3" customWidth="1"/>
    <col min="4349" max="4349" width="14" style="3" customWidth="1"/>
    <col min="4350" max="4350" width="13.28515625" style="3" customWidth="1"/>
    <col min="4351" max="4351" width="14.42578125" style="3" customWidth="1"/>
    <col min="4352" max="4352" width="10" style="3" customWidth="1"/>
    <col min="4353" max="4601" width="9.140625" style="3"/>
    <col min="4602" max="4602" width="8.42578125" style="3" customWidth="1"/>
    <col min="4603" max="4603" width="3.5703125" style="3" customWidth="1"/>
    <col min="4604" max="4604" width="47.5703125" style="3" customWidth="1"/>
    <col min="4605" max="4605" width="14" style="3" customWidth="1"/>
    <col min="4606" max="4606" width="13.28515625" style="3" customWidth="1"/>
    <col min="4607" max="4607" width="14.42578125" style="3" customWidth="1"/>
    <col min="4608" max="4608" width="10" style="3" customWidth="1"/>
    <col min="4609" max="4857" width="9.140625" style="3"/>
    <col min="4858" max="4858" width="8.42578125" style="3" customWidth="1"/>
    <col min="4859" max="4859" width="3.5703125" style="3" customWidth="1"/>
    <col min="4860" max="4860" width="47.5703125" style="3" customWidth="1"/>
    <col min="4861" max="4861" width="14" style="3" customWidth="1"/>
    <col min="4862" max="4862" width="13.28515625" style="3" customWidth="1"/>
    <col min="4863" max="4863" width="14.42578125" style="3" customWidth="1"/>
    <col min="4864" max="4864" width="10" style="3" customWidth="1"/>
    <col min="4865" max="5113" width="9.140625" style="3"/>
    <col min="5114" max="5114" width="8.42578125" style="3" customWidth="1"/>
    <col min="5115" max="5115" width="3.5703125" style="3" customWidth="1"/>
    <col min="5116" max="5116" width="47.5703125" style="3" customWidth="1"/>
    <col min="5117" max="5117" width="14" style="3" customWidth="1"/>
    <col min="5118" max="5118" width="13.28515625" style="3" customWidth="1"/>
    <col min="5119" max="5119" width="14.42578125" style="3" customWidth="1"/>
    <col min="5120" max="5120" width="10" style="3" customWidth="1"/>
    <col min="5121" max="5369" width="9.140625" style="3"/>
    <col min="5370" max="5370" width="8.42578125" style="3" customWidth="1"/>
    <col min="5371" max="5371" width="3.5703125" style="3" customWidth="1"/>
    <col min="5372" max="5372" width="47.5703125" style="3" customWidth="1"/>
    <col min="5373" max="5373" width="14" style="3" customWidth="1"/>
    <col min="5374" max="5374" width="13.28515625" style="3" customWidth="1"/>
    <col min="5375" max="5375" width="14.42578125" style="3" customWidth="1"/>
    <col min="5376" max="5376" width="10" style="3" customWidth="1"/>
    <col min="5377" max="5625" width="9.140625" style="3"/>
    <col min="5626" max="5626" width="8.42578125" style="3" customWidth="1"/>
    <col min="5627" max="5627" width="3.5703125" style="3" customWidth="1"/>
    <col min="5628" max="5628" width="47.5703125" style="3" customWidth="1"/>
    <col min="5629" max="5629" width="14" style="3" customWidth="1"/>
    <col min="5630" max="5630" width="13.28515625" style="3" customWidth="1"/>
    <col min="5631" max="5631" width="14.42578125" style="3" customWidth="1"/>
    <col min="5632" max="5632" width="10" style="3" customWidth="1"/>
    <col min="5633" max="5881" width="9.140625" style="3"/>
    <col min="5882" max="5882" width="8.42578125" style="3" customWidth="1"/>
    <col min="5883" max="5883" width="3.5703125" style="3" customWidth="1"/>
    <col min="5884" max="5884" width="47.5703125" style="3" customWidth="1"/>
    <col min="5885" max="5885" width="14" style="3" customWidth="1"/>
    <col min="5886" max="5886" width="13.28515625" style="3" customWidth="1"/>
    <col min="5887" max="5887" width="14.42578125" style="3" customWidth="1"/>
    <col min="5888" max="5888" width="10" style="3" customWidth="1"/>
    <col min="5889" max="6137" width="9.140625" style="3"/>
    <col min="6138" max="6138" width="8.42578125" style="3" customWidth="1"/>
    <col min="6139" max="6139" width="3.5703125" style="3" customWidth="1"/>
    <col min="6140" max="6140" width="47.5703125" style="3" customWidth="1"/>
    <col min="6141" max="6141" width="14" style="3" customWidth="1"/>
    <col min="6142" max="6142" width="13.28515625" style="3" customWidth="1"/>
    <col min="6143" max="6143" width="14.42578125" style="3" customWidth="1"/>
    <col min="6144" max="6144" width="10" style="3" customWidth="1"/>
    <col min="6145" max="6393" width="9.140625" style="3"/>
    <col min="6394" max="6394" width="8.42578125" style="3" customWidth="1"/>
    <col min="6395" max="6395" width="3.5703125" style="3" customWidth="1"/>
    <col min="6396" max="6396" width="47.5703125" style="3" customWidth="1"/>
    <col min="6397" max="6397" width="14" style="3" customWidth="1"/>
    <col min="6398" max="6398" width="13.28515625" style="3" customWidth="1"/>
    <col min="6399" max="6399" width="14.42578125" style="3" customWidth="1"/>
    <col min="6400" max="6400" width="10" style="3" customWidth="1"/>
    <col min="6401" max="6649" width="9.140625" style="3"/>
    <col min="6650" max="6650" width="8.42578125" style="3" customWidth="1"/>
    <col min="6651" max="6651" width="3.5703125" style="3" customWidth="1"/>
    <col min="6652" max="6652" width="47.5703125" style="3" customWidth="1"/>
    <col min="6653" max="6653" width="14" style="3" customWidth="1"/>
    <col min="6654" max="6654" width="13.28515625" style="3" customWidth="1"/>
    <col min="6655" max="6655" width="14.42578125" style="3" customWidth="1"/>
    <col min="6656" max="6656" width="10" style="3" customWidth="1"/>
    <col min="6657" max="6905" width="9.140625" style="3"/>
    <col min="6906" max="6906" width="8.42578125" style="3" customWidth="1"/>
    <col min="6907" max="6907" width="3.5703125" style="3" customWidth="1"/>
    <col min="6908" max="6908" width="47.5703125" style="3" customWidth="1"/>
    <col min="6909" max="6909" width="14" style="3" customWidth="1"/>
    <col min="6910" max="6910" width="13.28515625" style="3" customWidth="1"/>
    <col min="6911" max="6911" width="14.42578125" style="3" customWidth="1"/>
    <col min="6912" max="6912" width="10" style="3" customWidth="1"/>
    <col min="6913" max="7161" width="9.140625" style="3"/>
    <col min="7162" max="7162" width="8.42578125" style="3" customWidth="1"/>
    <col min="7163" max="7163" width="3.5703125" style="3" customWidth="1"/>
    <col min="7164" max="7164" width="47.5703125" style="3" customWidth="1"/>
    <col min="7165" max="7165" width="14" style="3" customWidth="1"/>
    <col min="7166" max="7166" width="13.28515625" style="3" customWidth="1"/>
    <col min="7167" max="7167" width="14.42578125" style="3" customWidth="1"/>
    <col min="7168" max="7168" width="10" style="3" customWidth="1"/>
    <col min="7169" max="7417" width="9.140625" style="3"/>
    <col min="7418" max="7418" width="8.42578125" style="3" customWidth="1"/>
    <col min="7419" max="7419" width="3.5703125" style="3" customWidth="1"/>
    <col min="7420" max="7420" width="47.5703125" style="3" customWidth="1"/>
    <col min="7421" max="7421" width="14" style="3" customWidth="1"/>
    <col min="7422" max="7422" width="13.28515625" style="3" customWidth="1"/>
    <col min="7423" max="7423" width="14.42578125" style="3" customWidth="1"/>
    <col min="7424" max="7424" width="10" style="3" customWidth="1"/>
    <col min="7425" max="7673" width="9.140625" style="3"/>
    <col min="7674" max="7674" width="8.42578125" style="3" customWidth="1"/>
    <col min="7675" max="7675" width="3.5703125" style="3" customWidth="1"/>
    <col min="7676" max="7676" width="47.5703125" style="3" customWidth="1"/>
    <col min="7677" max="7677" width="14" style="3" customWidth="1"/>
    <col min="7678" max="7678" width="13.28515625" style="3" customWidth="1"/>
    <col min="7679" max="7679" width="14.42578125" style="3" customWidth="1"/>
    <col min="7680" max="7680" width="10" style="3" customWidth="1"/>
    <col min="7681" max="7929" width="9.140625" style="3"/>
    <col min="7930" max="7930" width="8.42578125" style="3" customWidth="1"/>
    <col min="7931" max="7931" width="3.5703125" style="3" customWidth="1"/>
    <col min="7932" max="7932" width="47.5703125" style="3" customWidth="1"/>
    <col min="7933" max="7933" width="14" style="3" customWidth="1"/>
    <col min="7934" max="7934" width="13.28515625" style="3" customWidth="1"/>
    <col min="7935" max="7935" width="14.42578125" style="3" customWidth="1"/>
    <col min="7936" max="7936" width="10" style="3" customWidth="1"/>
    <col min="7937" max="8185" width="9.140625" style="3"/>
    <col min="8186" max="8186" width="8.42578125" style="3" customWidth="1"/>
    <col min="8187" max="8187" width="3.5703125" style="3" customWidth="1"/>
    <col min="8188" max="8188" width="47.5703125" style="3" customWidth="1"/>
    <col min="8189" max="8189" width="14" style="3" customWidth="1"/>
    <col min="8190" max="8190" width="13.28515625" style="3" customWidth="1"/>
    <col min="8191" max="8191" width="14.42578125" style="3" customWidth="1"/>
    <col min="8192" max="8192" width="10" style="3" customWidth="1"/>
    <col min="8193" max="8441" width="9.140625" style="3"/>
    <col min="8442" max="8442" width="8.42578125" style="3" customWidth="1"/>
    <col min="8443" max="8443" width="3.5703125" style="3" customWidth="1"/>
    <col min="8444" max="8444" width="47.5703125" style="3" customWidth="1"/>
    <col min="8445" max="8445" width="14" style="3" customWidth="1"/>
    <col min="8446" max="8446" width="13.28515625" style="3" customWidth="1"/>
    <col min="8447" max="8447" width="14.42578125" style="3" customWidth="1"/>
    <col min="8448" max="8448" width="10" style="3" customWidth="1"/>
    <col min="8449" max="8697" width="9.140625" style="3"/>
    <col min="8698" max="8698" width="8.42578125" style="3" customWidth="1"/>
    <col min="8699" max="8699" width="3.5703125" style="3" customWidth="1"/>
    <col min="8700" max="8700" width="47.5703125" style="3" customWidth="1"/>
    <col min="8701" max="8701" width="14" style="3" customWidth="1"/>
    <col min="8702" max="8702" width="13.28515625" style="3" customWidth="1"/>
    <col min="8703" max="8703" width="14.42578125" style="3" customWidth="1"/>
    <col min="8704" max="8704" width="10" style="3" customWidth="1"/>
    <col min="8705" max="8953" width="9.140625" style="3"/>
    <col min="8954" max="8954" width="8.42578125" style="3" customWidth="1"/>
    <col min="8955" max="8955" width="3.5703125" style="3" customWidth="1"/>
    <col min="8956" max="8956" width="47.5703125" style="3" customWidth="1"/>
    <col min="8957" max="8957" width="14" style="3" customWidth="1"/>
    <col min="8958" max="8958" width="13.28515625" style="3" customWidth="1"/>
    <col min="8959" max="8959" width="14.42578125" style="3" customWidth="1"/>
    <col min="8960" max="8960" width="10" style="3" customWidth="1"/>
    <col min="8961" max="9209" width="9.140625" style="3"/>
    <col min="9210" max="9210" width="8.42578125" style="3" customWidth="1"/>
    <col min="9211" max="9211" width="3.5703125" style="3" customWidth="1"/>
    <col min="9212" max="9212" width="47.5703125" style="3" customWidth="1"/>
    <col min="9213" max="9213" width="14" style="3" customWidth="1"/>
    <col min="9214" max="9214" width="13.28515625" style="3" customWidth="1"/>
    <col min="9215" max="9215" width="14.42578125" style="3" customWidth="1"/>
    <col min="9216" max="9216" width="10" style="3" customWidth="1"/>
    <col min="9217" max="9465" width="9.140625" style="3"/>
    <col min="9466" max="9466" width="8.42578125" style="3" customWidth="1"/>
    <col min="9467" max="9467" width="3.5703125" style="3" customWidth="1"/>
    <col min="9468" max="9468" width="47.5703125" style="3" customWidth="1"/>
    <col min="9469" max="9469" width="14" style="3" customWidth="1"/>
    <col min="9470" max="9470" width="13.28515625" style="3" customWidth="1"/>
    <col min="9471" max="9471" width="14.42578125" style="3" customWidth="1"/>
    <col min="9472" max="9472" width="10" style="3" customWidth="1"/>
    <col min="9473" max="9721" width="9.140625" style="3"/>
    <col min="9722" max="9722" width="8.42578125" style="3" customWidth="1"/>
    <col min="9723" max="9723" width="3.5703125" style="3" customWidth="1"/>
    <col min="9724" max="9724" width="47.5703125" style="3" customWidth="1"/>
    <col min="9725" max="9725" width="14" style="3" customWidth="1"/>
    <col min="9726" max="9726" width="13.28515625" style="3" customWidth="1"/>
    <col min="9727" max="9727" width="14.42578125" style="3" customWidth="1"/>
    <col min="9728" max="9728" width="10" style="3" customWidth="1"/>
    <col min="9729" max="9977" width="9.140625" style="3"/>
    <col min="9978" max="9978" width="8.42578125" style="3" customWidth="1"/>
    <col min="9979" max="9979" width="3.5703125" style="3" customWidth="1"/>
    <col min="9980" max="9980" width="47.5703125" style="3" customWidth="1"/>
    <col min="9981" max="9981" width="14" style="3" customWidth="1"/>
    <col min="9982" max="9982" width="13.28515625" style="3" customWidth="1"/>
    <col min="9983" max="9983" width="14.42578125" style="3" customWidth="1"/>
    <col min="9984" max="9984" width="10" style="3" customWidth="1"/>
    <col min="9985" max="10233" width="9.140625" style="3"/>
    <col min="10234" max="10234" width="8.42578125" style="3" customWidth="1"/>
    <col min="10235" max="10235" width="3.5703125" style="3" customWidth="1"/>
    <col min="10236" max="10236" width="47.5703125" style="3" customWidth="1"/>
    <col min="10237" max="10237" width="14" style="3" customWidth="1"/>
    <col min="10238" max="10238" width="13.28515625" style="3" customWidth="1"/>
    <col min="10239" max="10239" width="14.42578125" style="3" customWidth="1"/>
    <col min="10240" max="10240" width="10" style="3" customWidth="1"/>
    <col min="10241" max="10489" width="9.140625" style="3"/>
    <col min="10490" max="10490" width="8.42578125" style="3" customWidth="1"/>
    <col min="10491" max="10491" width="3.5703125" style="3" customWidth="1"/>
    <col min="10492" max="10492" width="47.5703125" style="3" customWidth="1"/>
    <col min="10493" max="10493" width="14" style="3" customWidth="1"/>
    <col min="10494" max="10494" width="13.28515625" style="3" customWidth="1"/>
    <col min="10495" max="10495" width="14.42578125" style="3" customWidth="1"/>
    <col min="10496" max="10496" width="10" style="3" customWidth="1"/>
    <col min="10497" max="10745" width="9.140625" style="3"/>
    <col min="10746" max="10746" width="8.42578125" style="3" customWidth="1"/>
    <col min="10747" max="10747" width="3.5703125" style="3" customWidth="1"/>
    <col min="10748" max="10748" width="47.5703125" style="3" customWidth="1"/>
    <col min="10749" max="10749" width="14" style="3" customWidth="1"/>
    <col min="10750" max="10750" width="13.28515625" style="3" customWidth="1"/>
    <col min="10751" max="10751" width="14.42578125" style="3" customWidth="1"/>
    <col min="10752" max="10752" width="10" style="3" customWidth="1"/>
    <col min="10753" max="11001" width="9.140625" style="3"/>
    <col min="11002" max="11002" width="8.42578125" style="3" customWidth="1"/>
    <col min="11003" max="11003" width="3.5703125" style="3" customWidth="1"/>
    <col min="11004" max="11004" width="47.5703125" style="3" customWidth="1"/>
    <col min="11005" max="11005" width="14" style="3" customWidth="1"/>
    <col min="11006" max="11006" width="13.28515625" style="3" customWidth="1"/>
    <col min="11007" max="11007" width="14.42578125" style="3" customWidth="1"/>
    <col min="11008" max="11008" width="10" style="3" customWidth="1"/>
    <col min="11009" max="11257" width="9.140625" style="3"/>
    <col min="11258" max="11258" width="8.42578125" style="3" customWidth="1"/>
    <col min="11259" max="11259" width="3.5703125" style="3" customWidth="1"/>
    <col min="11260" max="11260" width="47.5703125" style="3" customWidth="1"/>
    <col min="11261" max="11261" width="14" style="3" customWidth="1"/>
    <col min="11262" max="11262" width="13.28515625" style="3" customWidth="1"/>
    <col min="11263" max="11263" width="14.42578125" style="3" customWidth="1"/>
    <col min="11264" max="11264" width="10" style="3" customWidth="1"/>
    <col min="11265" max="11513" width="9.140625" style="3"/>
    <col min="11514" max="11514" width="8.42578125" style="3" customWidth="1"/>
    <col min="11515" max="11515" width="3.5703125" style="3" customWidth="1"/>
    <col min="11516" max="11516" width="47.5703125" style="3" customWidth="1"/>
    <col min="11517" max="11517" width="14" style="3" customWidth="1"/>
    <col min="11518" max="11518" width="13.28515625" style="3" customWidth="1"/>
    <col min="11519" max="11519" width="14.42578125" style="3" customWidth="1"/>
    <col min="11520" max="11520" width="10" style="3" customWidth="1"/>
    <col min="11521" max="11769" width="9.140625" style="3"/>
    <col min="11770" max="11770" width="8.42578125" style="3" customWidth="1"/>
    <col min="11771" max="11771" width="3.5703125" style="3" customWidth="1"/>
    <col min="11772" max="11772" width="47.5703125" style="3" customWidth="1"/>
    <col min="11773" max="11773" width="14" style="3" customWidth="1"/>
    <col min="11774" max="11774" width="13.28515625" style="3" customWidth="1"/>
    <col min="11775" max="11775" width="14.42578125" style="3" customWidth="1"/>
    <col min="11776" max="11776" width="10" style="3" customWidth="1"/>
    <col min="11777" max="12025" width="9.140625" style="3"/>
    <col min="12026" max="12026" width="8.42578125" style="3" customWidth="1"/>
    <col min="12027" max="12027" width="3.5703125" style="3" customWidth="1"/>
    <col min="12028" max="12028" width="47.5703125" style="3" customWidth="1"/>
    <col min="12029" max="12029" width="14" style="3" customWidth="1"/>
    <col min="12030" max="12030" width="13.28515625" style="3" customWidth="1"/>
    <col min="12031" max="12031" width="14.42578125" style="3" customWidth="1"/>
    <col min="12032" max="12032" width="10" style="3" customWidth="1"/>
    <col min="12033" max="12281" width="9.140625" style="3"/>
    <col min="12282" max="12282" width="8.42578125" style="3" customWidth="1"/>
    <col min="12283" max="12283" width="3.5703125" style="3" customWidth="1"/>
    <col min="12284" max="12284" width="47.5703125" style="3" customWidth="1"/>
    <col min="12285" max="12285" width="14" style="3" customWidth="1"/>
    <col min="12286" max="12286" width="13.28515625" style="3" customWidth="1"/>
    <col min="12287" max="12287" width="14.42578125" style="3" customWidth="1"/>
    <col min="12288" max="12288" width="10" style="3" customWidth="1"/>
    <col min="12289" max="12537" width="9.140625" style="3"/>
    <col min="12538" max="12538" width="8.42578125" style="3" customWidth="1"/>
    <col min="12539" max="12539" width="3.5703125" style="3" customWidth="1"/>
    <col min="12540" max="12540" width="47.5703125" style="3" customWidth="1"/>
    <col min="12541" max="12541" width="14" style="3" customWidth="1"/>
    <col min="12542" max="12542" width="13.28515625" style="3" customWidth="1"/>
    <col min="12543" max="12543" width="14.42578125" style="3" customWidth="1"/>
    <col min="12544" max="12544" width="10" style="3" customWidth="1"/>
    <col min="12545" max="12793" width="9.140625" style="3"/>
    <col min="12794" max="12794" width="8.42578125" style="3" customWidth="1"/>
    <col min="12795" max="12795" width="3.5703125" style="3" customWidth="1"/>
    <col min="12796" max="12796" width="47.5703125" style="3" customWidth="1"/>
    <col min="12797" max="12797" width="14" style="3" customWidth="1"/>
    <col min="12798" max="12798" width="13.28515625" style="3" customWidth="1"/>
    <col min="12799" max="12799" width="14.42578125" style="3" customWidth="1"/>
    <col min="12800" max="12800" width="10" style="3" customWidth="1"/>
    <col min="12801" max="13049" width="9.140625" style="3"/>
    <col min="13050" max="13050" width="8.42578125" style="3" customWidth="1"/>
    <col min="13051" max="13051" width="3.5703125" style="3" customWidth="1"/>
    <col min="13052" max="13052" width="47.5703125" style="3" customWidth="1"/>
    <col min="13053" max="13053" width="14" style="3" customWidth="1"/>
    <col min="13054" max="13054" width="13.28515625" style="3" customWidth="1"/>
    <col min="13055" max="13055" width="14.42578125" style="3" customWidth="1"/>
    <col min="13056" max="13056" width="10" style="3" customWidth="1"/>
    <col min="13057" max="13305" width="9.140625" style="3"/>
    <col min="13306" max="13306" width="8.42578125" style="3" customWidth="1"/>
    <col min="13307" max="13307" width="3.5703125" style="3" customWidth="1"/>
    <col min="13308" max="13308" width="47.5703125" style="3" customWidth="1"/>
    <col min="13309" max="13309" width="14" style="3" customWidth="1"/>
    <col min="13310" max="13310" width="13.28515625" style="3" customWidth="1"/>
    <col min="13311" max="13311" width="14.42578125" style="3" customWidth="1"/>
    <col min="13312" max="13312" width="10" style="3" customWidth="1"/>
    <col min="13313" max="13561" width="9.140625" style="3"/>
    <col min="13562" max="13562" width="8.42578125" style="3" customWidth="1"/>
    <col min="13563" max="13563" width="3.5703125" style="3" customWidth="1"/>
    <col min="13564" max="13564" width="47.5703125" style="3" customWidth="1"/>
    <col min="13565" max="13565" width="14" style="3" customWidth="1"/>
    <col min="13566" max="13566" width="13.28515625" style="3" customWidth="1"/>
    <col min="13567" max="13567" width="14.42578125" style="3" customWidth="1"/>
    <col min="13568" max="13568" width="10" style="3" customWidth="1"/>
    <col min="13569" max="13817" width="9.140625" style="3"/>
    <col min="13818" max="13818" width="8.42578125" style="3" customWidth="1"/>
    <col min="13819" max="13819" width="3.5703125" style="3" customWidth="1"/>
    <col min="13820" max="13820" width="47.5703125" style="3" customWidth="1"/>
    <col min="13821" max="13821" width="14" style="3" customWidth="1"/>
    <col min="13822" max="13822" width="13.28515625" style="3" customWidth="1"/>
    <col min="13823" max="13823" width="14.42578125" style="3" customWidth="1"/>
    <col min="13824" max="13824" width="10" style="3" customWidth="1"/>
    <col min="13825" max="14073" width="9.140625" style="3"/>
    <col min="14074" max="14074" width="8.42578125" style="3" customWidth="1"/>
    <col min="14075" max="14075" width="3.5703125" style="3" customWidth="1"/>
    <col min="14076" max="14076" width="47.5703125" style="3" customWidth="1"/>
    <col min="14077" max="14077" width="14" style="3" customWidth="1"/>
    <col min="14078" max="14078" width="13.28515625" style="3" customWidth="1"/>
    <col min="14079" max="14079" width="14.42578125" style="3" customWidth="1"/>
    <col min="14080" max="14080" width="10" style="3" customWidth="1"/>
    <col min="14081" max="14329" width="9.140625" style="3"/>
    <col min="14330" max="14330" width="8.42578125" style="3" customWidth="1"/>
    <col min="14331" max="14331" width="3.5703125" style="3" customWidth="1"/>
    <col min="14332" max="14332" width="47.5703125" style="3" customWidth="1"/>
    <col min="14333" max="14333" width="14" style="3" customWidth="1"/>
    <col min="14334" max="14334" width="13.28515625" style="3" customWidth="1"/>
    <col min="14335" max="14335" width="14.42578125" style="3" customWidth="1"/>
    <col min="14336" max="14336" width="10" style="3" customWidth="1"/>
    <col min="14337" max="14585" width="9.140625" style="3"/>
    <col min="14586" max="14586" width="8.42578125" style="3" customWidth="1"/>
    <col min="14587" max="14587" width="3.5703125" style="3" customWidth="1"/>
    <col min="14588" max="14588" width="47.5703125" style="3" customWidth="1"/>
    <col min="14589" max="14589" width="14" style="3" customWidth="1"/>
    <col min="14590" max="14590" width="13.28515625" style="3" customWidth="1"/>
    <col min="14591" max="14591" width="14.42578125" style="3" customWidth="1"/>
    <col min="14592" max="14592" width="10" style="3" customWidth="1"/>
    <col min="14593" max="14841" width="9.140625" style="3"/>
    <col min="14842" max="14842" width="8.42578125" style="3" customWidth="1"/>
    <col min="14843" max="14843" width="3.5703125" style="3" customWidth="1"/>
    <col min="14844" max="14844" width="47.5703125" style="3" customWidth="1"/>
    <col min="14845" max="14845" width="14" style="3" customWidth="1"/>
    <col min="14846" max="14846" width="13.28515625" style="3" customWidth="1"/>
    <col min="14847" max="14847" width="14.42578125" style="3" customWidth="1"/>
    <col min="14848" max="14848" width="10" style="3" customWidth="1"/>
    <col min="14849" max="15097" width="9.140625" style="3"/>
    <col min="15098" max="15098" width="8.42578125" style="3" customWidth="1"/>
    <col min="15099" max="15099" width="3.5703125" style="3" customWidth="1"/>
    <col min="15100" max="15100" width="47.5703125" style="3" customWidth="1"/>
    <col min="15101" max="15101" width="14" style="3" customWidth="1"/>
    <col min="15102" max="15102" width="13.28515625" style="3" customWidth="1"/>
    <col min="15103" max="15103" width="14.42578125" style="3" customWidth="1"/>
    <col min="15104" max="15104" width="10" style="3" customWidth="1"/>
    <col min="15105" max="15353" width="9.140625" style="3"/>
    <col min="15354" max="15354" width="8.42578125" style="3" customWidth="1"/>
    <col min="15355" max="15355" width="3.5703125" style="3" customWidth="1"/>
    <col min="15356" max="15356" width="47.5703125" style="3" customWidth="1"/>
    <col min="15357" max="15357" width="14" style="3" customWidth="1"/>
    <col min="15358" max="15358" width="13.28515625" style="3" customWidth="1"/>
    <col min="15359" max="15359" width="14.42578125" style="3" customWidth="1"/>
    <col min="15360" max="15360" width="10" style="3" customWidth="1"/>
    <col min="15361" max="15609" width="9.140625" style="3"/>
    <col min="15610" max="15610" width="8.42578125" style="3" customWidth="1"/>
    <col min="15611" max="15611" width="3.5703125" style="3" customWidth="1"/>
    <col min="15612" max="15612" width="47.5703125" style="3" customWidth="1"/>
    <col min="15613" max="15613" width="14" style="3" customWidth="1"/>
    <col min="15614" max="15614" width="13.28515625" style="3" customWidth="1"/>
    <col min="15615" max="15615" width="14.42578125" style="3" customWidth="1"/>
    <col min="15616" max="15616" width="10" style="3" customWidth="1"/>
    <col min="15617" max="15865" width="9.140625" style="3"/>
    <col min="15866" max="15866" width="8.42578125" style="3" customWidth="1"/>
    <col min="15867" max="15867" width="3.5703125" style="3" customWidth="1"/>
    <col min="15868" max="15868" width="47.5703125" style="3" customWidth="1"/>
    <col min="15869" max="15869" width="14" style="3" customWidth="1"/>
    <col min="15870" max="15870" width="13.28515625" style="3" customWidth="1"/>
    <col min="15871" max="15871" width="14.42578125" style="3" customWidth="1"/>
    <col min="15872" max="15872" width="10" style="3" customWidth="1"/>
    <col min="15873" max="16121" width="9.140625" style="3"/>
    <col min="16122" max="16122" width="8.42578125" style="3" customWidth="1"/>
    <col min="16123" max="16123" width="3.5703125" style="3" customWidth="1"/>
    <col min="16124" max="16124" width="47.5703125" style="3" customWidth="1"/>
    <col min="16125" max="16125" width="14" style="3" customWidth="1"/>
    <col min="16126" max="16126" width="13.28515625" style="3" customWidth="1"/>
    <col min="16127" max="16127" width="14.42578125" style="3" customWidth="1"/>
    <col min="16128" max="16128" width="10" style="3" customWidth="1"/>
    <col min="16129" max="16384" width="9.140625" style="3"/>
  </cols>
  <sheetData>
    <row r="1" spans="1:4" x14ac:dyDescent="0.2">
      <c r="D1" s="22" t="s">
        <v>66</v>
      </c>
    </row>
    <row r="2" spans="1:4" ht="38.25" x14ac:dyDescent="0.2">
      <c r="B2" s="1"/>
      <c r="C2" s="2"/>
      <c r="D2" s="23" t="s">
        <v>63</v>
      </c>
    </row>
    <row r="3" spans="1:4" x14ac:dyDescent="0.2">
      <c r="B3" s="1"/>
      <c r="C3" s="2"/>
    </row>
    <row r="4" spans="1:4" ht="13.5" thickBot="1" x14ac:dyDescent="0.25">
      <c r="A4" s="61" t="s">
        <v>94</v>
      </c>
      <c r="B4" s="4"/>
      <c r="C4" s="5"/>
    </row>
    <row r="5" spans="1:4" ht="51.75" customHeight="1" thickBot="1" x14ac:dyDescent="0.25">
      <c r="A5" s="35" t="s">
        <v>23</v>
      </c>
      <c r="B5" s="36" t="s">
        <v>24</v>
      </c>
      <c r="C5" s="37"/>
      <c r="D5" s="55" t="s">
        <v>116</v>
      </c>
    </row>
    <row r="6" spans="1:4" ht="15" customHeight="1" thickBot="1" x14ac:dyDescent="0.25">
      <c r="A6" s="73"/>
      <c r="B6" s="24" t="s">
        <v>68</v>
      </c>
      <c r="C6" s="38"/>
      <c r="D6" s="74">
        <f>D7+D10+D24+D28</f>
        <v>10134046</v>
      </c>
    </row>
    <row r="7" spans="1:4" ht="13.5" thickBot="1" x14ac:dyDescent="0.25">
      <c r="A7" s="97">
        <v>30</v>
      </c>
      <c r="B7" s="39" t="s">
        <v>26</v>
      </c>
      <c r="C7" s="7"/>
      <c r="D7" s="98">
        <f>D8+D9</f>
        <v>5583079</v>
      </c>
    </row>
    <row r="8" spans="1:4" x14ac:dyDescent="0.2">
      <c r="A8" s="88">
        <v>3000</v>
      </c>
      <c r="B8" s="9"/>
      <c r="C8" s="8" t="s">
        <v>0</v>
      </c>
      <c r="D8" s="62">
        <v>5081000</v>
      </c>
    </row>
    <row r="9" spans="1:4" ht="13.5" thickBot="1" x14ac:dyDescent="0.25">
      <c r="A9" s="88">
        <v>3030</v>
      </c>
      <c r="B9" s="9"/>
      <c r="C9" s="8" t="s">
        <v>1</v>
      </c>
      <c r="D9" s="63">
        <v>502079</v>
      </c>
    </row>
    <row r="10" spans="1:4" ht="13.5" thickBot="1" x14ac:dyDescent="0.25">
      <c r="A10" s="97">
        <v>32</v>
      </c>
      <c r="B10" s="6" t="s">
        <v>27</v>
      </c>
      <c r="C10" s="7"/>
      <c r="D10" s="98">
        <f>SUM(D11+D12+D20)</f>
        <v>681932</v>
      </c>
    </row>
    <row r="11" spans="1:4" x14ac:dyDescent="0.2">
      <c r="A11" s="35">
        <v>320</v>
      </c>
      <c r="B11" s="20"/>
      <c r="C11" s="40" t="s">
        <v>58</v>
      </c>
      <c r="D11" s="64">
        <v>12500</v>
      </c>
    </row>
    <row r="12" spans="1:4" x14ac:dyDescent="0.2">
      <c r="A12" s="84">
        <v>322</v>
      </c>
      <c r="B12" s="9"/>
      <c r="C12" s="8" t="s">
        <v>59</v>
      </c>
      <c r="D12" s="85">
        <f>D13+D14+D15+D16+D17+D18+D19</f>
        <v>641027</v>
      </c>
    </row>
    <row r="13" spans="1:4" x14ac:dyDescent="0.2">
      <c r="A13" s="84">
        <v>3220</v>
      </c>
      <c r="B13" s="9"/>
      <c r="C13" s="30" t="s">
        <v>7</v>
      </c>
      <c r="D13" s="64">
        <v>384022</v>
      </c>
    </row>
    <row r="14" spans="1:4" x14ac:dyDescent="0.2">
      <c r="A14" s="84">
        <v>3221</v>
      </c>
      <c r="B14" s="9"/>
      <c r="C14" s="30" t="s">
        <v>69</v>
      </c>
      <c r="D14" s="64">
        <v>125182</v>
      </c>
    </row>
    <row r="15" spans="1:4" x14ac:dyDescent="0.2">
      <c r="A15" s="84">
        <v>3222</v>
      </c>
      <c r="B15" s="9"/>
      <c r="C15" s="30" t="s">
        <v>2</v>
      </c>
      <c r="D15" s="64">
        <v>109000</v>
      </c>
    </row>
    <row r="16" spans="1:4" x14ac:dyDescent="0.2">
      <c r="A16" s="84">
        <v>3224</v>
      </c>
      <c r="B16" s="9"/>
      <c r="C16" s="30" t="s">
        <v>3</v>
      </c>
      <c r="D16" s="64">
        <v>1612</v>
      </c>
    </row>
    <row r="17" spans="1:7" x14ac:dyDescent="0.2">
      <c r="A17" s="84">
        <v>3225</v>
      </c>
      <c r="B17" s="9"/>
      <c r="C17" s="30" t="s">
        <v>4</v>
      </c>
      <c r="D17" s="64">
        <v>14260</v>
      </c>
    </row>
    <row r="18" spans="1:7" x14ac:dyDescent="0.2">
      <c r="A18" s="84">
        <v>3227</v>
      </c>
      <c r="B18" s="9"/>
      <c r="C18" s="33" t="s">
        <v>20</v>
      </c>
      <c r="D18" s="64">
        <v>6800</v>
      </c>
    </row>
    <row r="19" spans="1:7" x14ac:dyDescent="0.2">
      <c r="A19" s="84">
        <v>3229</v>
      </c>
      <c r="B19" s="9"/>
      <c r="C19" s="30" t="s">
        <v>8</v>
      </c>
      <c r="D19" s="64">
        <v>151</v>
      </c>
    </row>
    <row r="20" spans="1:7" x14ac:dyDescent="0.2">
      <c r="A20" s="84">
        <v>323</v>
      </c>
      <c r="B20" s="9"/>
      <c r="C20" s="30" t="s">
        <v>60</v>
      </c>
      <c r="D20" s="85">
        <f>D21+D22+D23</f>
        <v>28405</v>
      </c>
    </row>
    <row r="21" spans="1:7" x14ac:dyDescent="0.2">
      <c r="A21" s="99">
        <v>3233</v>
      </c>
      <c r="B21" s="18"/>
      <c r="C21" s="30" t="s">
        <v>21</v>
      </c>
      <c r="D21" s="64">
        <v>25210</v>
      </c>
    </row>
    <row r="22" spans="1:7" x14ac:dyDescent="0.2">
      <c r="A22" s="99">
        <v>3237</v>
      </c>
      <c r="B22" s="18"/>
      <c r="C22" s="30" t="s">
        <v>9</v>
      </c>
      <c r="D22" s="64">
        <v>480</v>
      </c>
    </row>
    <row r="23" spans="1:7" ht="13.5" thickBot="1" x14ac:dyDescent="0.25">
      <c r="A23" s="100">
        <v>3238</v>
      </c>
      <c r="B23" s="19"/>
      <c r="C23" s="34" t="s">
        <v>22</v>
      </c>
      <c r="D23" s="64">
        <v>2715</v>
      </c>
    </row>
    <row r="24" spans="1:7" ht="13.5" thickBot="1" x14ac:dyDescent="0.25">
      <c r="A24" s="97" t="s">
        <v>28</v>
      </c>
      <c r="B24" s="6" t="s">
        <v>29</v>
      </c>
      <c r="C24" s="7"/>
      <c r="D24" s="98">
        <f>D25+D26+D27</f>
        <v>3787935</v>
      </c>
    </row>
    <row r="25" spans="1:7" x14ac:dyDescent="0.2">
      <c r="A25" s="88">
        <v>35200</v>
      </c>
      <c r="B25" s="9"/>
      <c r="C25" s="8" t="s">
        <v>97</v>
      </c>
      <c r="D25" s="64">
        <v>789725</v>
      </c>
    </row>
    <row r="26" spans="1:7" x14ac:dyDescent="0.2">
      <c r="A26" s="88">
        <v>35201</v>
      </c>
      <c r="B26" s="9"/>
      <c r="C26" s="10" t="s">
        <v>98</v>
      </c>
      <c r="D26" s="64">
        <v>2903320</v>
      </c>
    </row>
    <row r="27" spans="1:7" ht="13.5" thickBot="1" x14ac:dyDescent="0.25">
      <c r="A27" s="88">
        <v>3500</v>
      </c>
      <c r="B27" s="9"/>
      <c r="C27" s="10" t="s">
        <v>35</v>
      </c>
      <c r="D27" s="64">
        <v>94890</v>
      </c>
    </row>
    <row r="28" spans="1:7" ht="13.5" thickBot="1" x14ac:dyDescent="0.25">
      <c r="A28" s="97" t="s">
        <v>30</v>
      </c>
      <c r="B28" s="6" t="s">
        <v>31</v>
      </c>
      <c r="C28" s="7"/>
      <c r="D28" s="98">
        <f>D29+D30+D31</f>
        <v>81100</v>
      </c>
    </row>
    <row r="29" spans="1:7" x14ac:dyDescent="0.2">
      <c r="A29" s="88" t="s">
        <v>88</v>
      </c>
      <c r="B29" s="9"/>
      <c r="C29" s="12" t="s">
        <v>86</v>
      </c>
      <c r="D29" s="64">
        <v>70000</v>
      </c>
    </row>
    <row r="30" spans="1:7" x14ac:dyDescent="0.2">
      <c r="A30" s="88">
        <v>38254</v>
      </c>
      <c r="B30" s="9"/>
      <c r="C30" s="8" t="s">
        <v>87</v>
      </c>
      <c r="D30" s="64">
        <v>10500</v>
      </c>
    </row>
    <row r="31" spans="1:7" ht="13.5" thickBot="1" x14ac:dyDescent="0.25">
      <c r="A31" s="88">
        <v>3882</v>
      </c>
      <c r="B31" s="9"/>
      <c r="C31" s="8" t="s">
        <v>109</v>
      </c>
      <c r="D31" s="64">
        <v>600</v>
      </c>
      <c r="G31" s="105"/>
    </row>
    <row r="32" spans="1:7" ht="13.5" thickBot="1" x14ac:dyDescent="0.25">
      <c r="A32" s="73"/>
      <c r="B32" s="25" t="s">
        <v>70</v>
      </c>
      <c r="C32" s="26"/>
      <c r="D32" s="91">
        <f>D33+D34+D35</f>
        <v>1460377</v>
      </c>
    </row>
    <row r="33" spans="1:4" x14ac:dyDescent="0.2">
      <c r="A33" s="88">
        <v>381</v>
      </c>
      <c r="B33" s="9"/>
      <c r="C33" s="8" t="s">
        <v>71</v>
      </c>
      <c r="D33" s="64">
        <v>30000</v>
      </c>
    </row>
    <row r="34" spans="1:4" x14ac:dyDescent="0.2">
      <c r="A34" s="88">
        <v>3502</v>
      </c>
      <c r="B34" s="9"/>
      <c r="C34" s="8" t="s">
        <v>72</v>
      </c>
      <c r="D34" s="64">
        <v>1430328</v>
      </c>
    </row>
    <row r="35" spans="1:4" ht="13.5" thickBot="1" x14ac:dyDescent="0.25">
      <c r="A35" s="92">
        <v>655</v>
      </c>
      <c r="B35" s="14"/>
      <c r="C35" s="8" t="s">
        <v>73</v>
      </c>
      <c r="D35" s="64">
        <v>49</v>
      </c>
    </row>
    <row r="36" spans="1:4" ht="13.5" thickBot="1" x14ac:dyDescent="0.25">
      <c r="A36" s="73"/>
      <c r="B36" s="25" t="s">
        <v>74</v>
      </c>
      <c r="C36" s="26"/>
      <c r="D36" s="91">
        <f>SUM(D37)</f>
        <v>3066670</v>
      </c>
    </row>
    <row r="37" spans="1:4" ht="13.5" thickBot="1" x14ac:dyDescent="0.25">
      <c r="A37" s="80" t="s">
        <v>64</v>
      </c>
      <c r="B37" s="42"/>
      <c r="C37" s="9" t="s">
        <v>75</v>
      </c>
      <c r="D37" s="64">
        <v>3066670</v>
      </c>
    </row>
    <row r="38" spans="1:4" ht="13.5" thickBot="1" x14ac:dyDescent="0.25">
      <c r="A38" s="93">
        <v>100</v>
      </c>
      <c r="B38" s="24" t="s">
        <v>76</v>
      </c>
      <c r="C38" s="27"/>
      <c r="D38" s="91">
        <v>690868</v>
      </c>
    </row>
    <row r="39" spans="1:4" s="16" customFormat="1" ht="13.5" thickBot="1" x14ac:dyDescent="0.25">
      <c r="A39" s="101"/>
      <c r="B39" s="6" t="s">
        <v>77</v>
      </c>
      <c r="C39" s="7"/>
      <c r="D39" s="98">
        <f>D6+D32+D36+D38</f>
        <v>15351961</v>
      </c>
    </row>
    <row r="40" spans="1:4" x14ac:dyDescent="0.2">
      <c r="A40" s="9"/>
      <c r="B40" s="9"/>
      <c r="C40" s="8"/>
    </row>
    <row r="41" spans="1:4" ht="13.5" thickBot="1" x14ac:dyDescent="0.25">
      <c r="A41" s="9"/>
      <c r="B41" s="9"/>
      <c r="C41" s="8"/>
    </row>
    <row r="42" spans="1:4" ht="13.5" thickBot="1" x14ac:dyDescent="0.25">
      <c r="A42" s="73"/>
      <c r="B42" s="24" t="s">
        <v>78</v>
      </c>
      <c r="C42" s="38"/>
      <c r="D42" s="74">
        <f>D43+D47</f>
        <v>9624617</v>
      </c>
    </row>
    <row r="43" spans="1:4" ht="13.5" thickBot="1" x14ac:dyDescent="0.25">
      <c r="A43" s="102"/>
      <c r="B43" s="6" t="s">
        <v>33</v>
      </c>
      <c r="C43" s="7"/>
      <c r="D43" s="98">
        <f>D44+D45+D46</f>
        <v>654443</v>
      </c>
    </row>
    <row r="44" spans="1:4" x14ac:dyDescent="0.2">
      <c r="A44" s="88">
        <v>413</v>
      </c>
      <c r="B44" s="9"/>
      <c r="C44" s="12" t="s">
        <v>34</v>
      </c>
      <c r="D44" s="64">
        <v>417671</v>
      </c>
    </row>
    <row r="45" spans="1:4" x14ac:dyDescent="0.2">
      <c r="A45" s="88">
        <v>4500</v>
      </c>
      <c r="B45" s="9"/>
      <c r="C45" s="13" t="s">
        <v>35</v>
      </c>
      <c r="D45" s="64">
        <v>194756</v>
      </c>
    </row>
    <row r="46" spans="1:4" ht="13.5" thickBot="1" x14ac:dyDescent="0.25">
      <c r="A46" s="89">
        <v>452</v>
      </c>
      <c r="B46" s="41"/>
      <c r="C46" s="12" t="s">
        <v>36</v>
      </c>
      <c r="D46" s="64">
        <v>42016</v>
      </c>
    </row>
    <row r="47" spans="1:4" ht="13.5" thickBot="1" x14ac:dyDescent="0.25">
      <c r="A47" s="97"/>
      <c r="B47" s="6" t="s">
        <v>37</v>
      </c>
      <c r="C47" s="7"/>
      <c r="D47" s="98">
        <f>D48+D49+D50</f>
        <v>8970174</v>
      </c>
    </row>
    <row r="48" spans="1:4" x14ac:dyDescent="0.2">
      <c r="A48" s="88">
        <v>50</v>
      </c>
      <c r="B48" s="9"/>
      <c r="C48" s="8" t="s">
        <v>5</v>
      </c>
      <c r="D48" s="64">
        <v>5624697</v>
      </c>
    </row>
    <row r="49" spans="1:4" x14ac:dyDescent="0.2">
      <c r="A49" s="88">
        <v>55</v>
      </c>
      <c r="B49" s="9"/>
      <c r="C49" s="8" t="s">
        <v>6</v>
      </c>
      <c r="D49" s="64">
        <v>3311968</v>
      </c>
    </row>
    <row r="50" spans="1:4" ht="13.5" thickBot="1" x14ac:dyDescent="0.25">
      <c r="A50" s="88">
        <v>60</v>
      </c>
      <c r="B50" s="9"/>
      <c r="C50" s="8" t="s">
        <v>19</v>
      </c>
      <c r="D50" s="64">
        <v>33509</v>
      </c>
    </row>
    <row r="51" spans="1:4" ht="13.5" thickBot="1" x14ac:dyDescent="0.25">
      <c r="A51" s="73"/>
      <c r="B51" s="25" t="s">
        <v>79</v>
      </c>
      <c r="C51" s="26"/>
      <c r="D51" s="91">
        <f>D52+D53+D54</f>
        <v>5180407</v>
      </c>
    </row>
    <row r="52" spans="1:4" x14ac:dyDescent="0.2">
      <c r="A52" s="88">
        <v>15</v>
      </c>
      <c r="B52" s="9"/>
      <c r="C52" s="8" t="s">
        <v>62</v>
      </c>
      <c r="D52" s="64">
        <v>5100117</v>
      </c>
    </row>
    <row r="53" spans="1:4" x14ac:dyDescent="0.2">
      <c r="A53" s="88">
        <v>4502</v>
      </c>
      <c r="B53" s="9"/>
      <c r="C53" s="8" t="s">
        <v>110</v>
      </c>
      <c r="D53" s="64">
        <v>48379</v>
      </c>
    </row>
    <row r="54" spans="1:4" ht="13.5" thickBot="1" x14ac:dyDescent="0.25">
      <c r="A54" s="88">
        <v>650</v>
      </c>
      <c r="B54" s="9"/>
      <c r="C54" s="8" t="s">
        <v>80</v>
      </c>
      <c r="D54" s="64">
        <v>31911</v>
      </c>
    </row>
    <row r="55" spans="1:4" ht="13.5" thickBot="1" x14ac:dyDescent="0.25">
      <c r="A55" s="73"/>
      <c r="B55" s="25" t="s">
        <v>81</v>
      </c>
      <c r="C55" s="26"/>
      <c r="D55" s="91">
        <f>SUM(D56)</f>
        <v>546937</v>
      </c>
    </row>
    <row r="56" spans="1:4" ht="13.5" thickBot="1" x14ac:dyDescent="0.25">
      <c r="A56" s="95" t="s">
        <v>65</v>
      </c>
      <c r="B56" s="51"/>
      <c r="C56" s="49" t="s">
        <v>82</v>
      </c>
      <c r="D56" s="64">
        <v>546937</v>
      </c>
    </row>
    <row r="57" spans="1:4" ht="13.5" thickBot="1" x14ac:dyDescent="0.25">
      <c r="A57" s="101"/>
      <c r="B57" s="6" t="s">
        <v>83</v>
      </c>
      <c r="C57" s="7"/>
      <c r="D57" s="98">
        <f>D42+D51+D55</f>
        <v>15351961</v>
      </c>
    </row>
    <row r="58" spans="1:4" x14ac:dyDescent="0.2">
      <c r="A58" s="42"/>
      <c r="B58" s="42"/>
      <c r="C58" s="9"/>
    </row>
    <row r="59" spans="1:4" x14ac:dyDescent="0.2">
      <c r="A59" s="17"/>
      <c r="B59" s="17"/>
      <c r="C59" s="17"/>
    </row>
    <row r="60" spans="1:4" x14ac:dyDescent="0.2">
      <c r="A60" s="17"/>
      <c r="B60" s="17"/>
      <c r="C60" s="17"/>
    </row>
    <row r="61" spans="1:4" x14ac:dyDescent="0.2">
      <c r="A61" s="17"/>
      <c r="B61" s="17"/>
      <c r="C61" s="17"/>
    </row>
    <row r="62" spans="1:4" x14ac:dyDescent="0.2">
      <c r="A62" s="17"/>
      <c r="B62" s="17"/>
      <c r="C62" s="17"/>
    </row>
    <row r="63" spans="1:4" x14ac:dyDescent="0.2">
      <c r="A63" s="17"/>
      <c r="B63" s="17"/>
      <c r="C63" s="17"/>
    </row>
    <row r="64" spans="1:4" x14ac:dyDescent="0.2">
      <c r="A64" s="17"/>
      <c r="B64" s="17"/>
      <c r="C64" s="17"/>
    </row>
    <row r="65" spans="1:3" x14ac:dyDescent="0.2">
      <c r="A65" s="17"/>
      <c r="B65" s="17"/>
      <c r="C65" s="17"/>
    </row>
    <row r="66" spans="1:3" x14ac:dyDescent="0.2">
      <c r="A66" s="17"/>
      <c r="B66" s="17"/>
      <c r="C66" s="17"/>
    </row>
  </sheetData>
  <pageMargins left="0.7" right="0.7" top="0.75" bottom="0.75" header="0.3" footer="0.3"/>
  <pageSetup paperSize="9" scale="93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workbookViewId="0">
      <selection activeCell="D5" sqref="D5"/>
    </sheetView>
  </sheetViews>
  <sheetFormatPr defaultRowHeight="12.75" x14ac:dyDescent="0.2"/>
  <cols>
    <col min="1" max="1" width="6.85546875" style="3" customWidth="1"/>
    <col min="2" max="2" width="5.7109375" style="3" customWidth="1"/>
    <col min="3" max="3" width="50.140625" style="3" customWidth="1"/>
    <col min="4" max="4" width="24.7109375" style="57" customWidth="1"/>
    <col min="5" max="249" width="9.140625" style="3"/>
    <col min="250" max="250" width="8.42578125" style="3" customWidth="1"/>
    <col min="251" max="251" width="3.5703125" style="3" customWidth="1"/>
    <col min="252" max="252" width="47.5703125" style="3" customWidth="1"/>
    <col min="253" max="253" width="14" style="3" customWidth="1"/>
    <col min="254" max="254" width="13.28515625" style="3" customWidth="1"/>
    <col min="255" max="255" width="14.42578125" style="3" customWidth="1"/>
    <col min="256" max="256" width="10" style="3" customWidth="1"/>
    <col min="257" max="505" width="9.140625" style="3"/>
    <col min="506" max="506" width="8.42578125" style="3" customWidth="1"/>
    <col min="507" max="507" width="3.5703125" style="3" customWidth="1"/>
    <col min="508" max="508" width="47.5703125" style="3" customWidth="1"/>
    <col min="509" max="509" width="14" style="3" customWidth="1"/>
    <col min="510" max="510" width="13.28515625" style="3" customWidth="1"/>
    <col min="511" max="511" width="14.42578125" style="3" customWidth="1"/>
    <col min="512" max="512" width="10" style="3" customWidth="1"/>
    <col min="513" max="761" width="9.140625" style="3"/>
    <col min="762" max="762" width="8.42578125" style="3" customWidth="1"/>
    <col min="763" max="763" width="3.5703125" style="3" customWidth="1"/>
    <col min="764" max="764" width="47.5703125" style="3" customWidth="1"/>
    <col min="765" max="765" width="14" style="3" customWidth="1"/>
    <col min="766" max="766" width="13.28515625" style="3" customWidth="1"/>
    <col min="767" max="767" width="14.42578125" style="3" customWidth="1"/>
    <col min="768" max="768" width="10" style="3" customWidth="1"/>
    <col min="769" max="1017" width="9.140625" style="3"/>
    <col min="1018" max="1018" width="8.42578125" style="3" customWidth="1"/>
    <col min="1019" max="1019" width="3.5703125" style="3" customWidth="1"/>
    <col min="1020" max="1020" width="47.5703125" style="3" customWidth="1"/>
    <col min="1021" max="1021" width="14" style="3" customWidth="1"/>
    <col min="1022" max="1022" width="13.28515625" style="3" customWidth="1"/>
    <col min="1023" max="1023" width="14.42578125" style="3" customWidth="1"/>
    <col min="1024" max="1024" width="10" style="3" customWidth="1"/>
    <col min="1025" max="1273" width="9.140625" style="3"/>
    <col min="1274" max="1274" width="8.42578125" style="3" customWidth="1"/>
    <col min="1275" max="1275" width="3.5703125" style="3" customWidth="1"/>
    <col min="1276" max="1276" width="47.5703125" style="3" customWidth="1"/>
    <col min="1277" max="1277" width="14" style="3" customWidth="1"/>
    <col min="1278" max="1278" width="13.28515625" style="3" customWidth="1"/>
    <col min="1279" max="1279" width="14.42578125" style="3" customWidth="1"/>
    <col min="1280" max="1280" width="10" style="3" customWidth="1"/>
    <col min="1281" max="1529" width="9.140625" style="3"/>
    <col min="1530" max="1530" width="8.42578125" style="3" customWidth="1"/>
    <col min="1531" max="1531" width="3.5703125" style="3" customWidth="1"/>
    <col min="1532" max="1532" width="47.5703125" style="3" customWidth="1"/>
    <col min="1533" max="1533" width="14" style="3" customWidth="1"/>
    <col min="1534" max="1534" width="13.28515625" style="3" customWidth="1"/>
    <col min="1535" max="1535" width="14.42578125" style="3" customWidth="1"/>
    <col min="1536" max="1536" width="10" style="3" customWidth="1"/>
    <col min="1537" max="1785" width="9.140625" style="3"/>
    <col min="1786" max="1786" width="8.42578125" style="3" customWidth="1"/>
    <col min="1787" max="1787" width="3.5703125" style="3" customWidth="1"/>
    <col min="1788" max="1788" width="47.5703125" style="3" customWidth="1"/>
    <col min="1789" max="1789" width="14" style="3" customWidth="1"/>
    <col min="1790" max="1790" width="13.28515625" style="3" customWidth="1"/>
    <col min="1791" max="1791" width="14.42578125" style="3" customWidth="1"/>
    <col min="1792" max="1792" width="10" style="3" customWidth="1"/>
    <col min="1793" max="2041" width="9.140625" style="3"/>
    <col min="2042" max="2042" width="8.42578125" style="3" customWidth="1"/>
    <col min="2043" max="2043" width="3.5703125" style="3" customWidth="1"/>
    <col min="2044" max="2044" width="47.5703125" style="3" customWidth="1"/>
    <col min="2045" max="2045" width="14" style="3" customWidth="1"/>
    <col min="2046" max="2046" width="13.28515625" style="3" customWidth="1"/>
    <col min="2047" max="2047" width="14.42578125" style="3" customWidth="1"/>
    <col min="2048" max="2048" width="10" style="3" customWidth="1"/>
    <col min="2049" max="2297" width="9.140625" style="3"/>
    <col min="2298" max="2298" width="8.42578125" style="3" customWidth="1"/>
    <col min="2299" max="2299" width="3.5703125" style="3" customWidth="1"/>
    <col min="2300" max="2300" width="47.5703125" style="3" customWidth="1"/>
    <col min="2301" max="2301" width="14" style="3" customWidth="1"/>
    <col min="2302" max="2302" width="13.28515625" style="3" customWidth="1"/>
    <col min="2303" max="2303" width="14.42578125" style="3" customWidth="1"/>
    <col min="2304" max="2304" width="10" style="3" customWidth="1"/>
    <col min="2305" max="2553" width="9.140625" style="3"/>
    <col min="2554" max="2554" width="8.42578125" style="3" customWidth="1"/>
    <col min="2555" max="2555" width="3.5703125" style="3" customWidth="1"/>
    <col min="2556" max="2556" width="47.5703125" style="3" customWidth="1"/>
    <col min="2557" max="2557" width="14" style="3" customWidth="1"/>
    <col min="2558" max="2558" width="13.28515625" style="3" customWidth="1"/>
    <col min="2559" max="2559" width="14.42578125" style="3" customWidth="1"/>
    <col min="2560" max="2560" width="10" style="3" customWidth="1"/>
    <col min="2561" max="2809" width="9.140625" style="3"/>
    <col min="2810" max="2810" width="8.42578125" style="3" customWidth="1"/>
    <col min="2811" max="2811" width="3.5703125" style="3" customWidth="1"/>
    <col min="2812" max="2812" width="47.5703125" style="3" customWidth="1"/>
    <col min="2813" max="2813" width="14" style="3" customWidth="1"/>
    <col min="2814" max="2814" width="13.28515625" style="3" customWidth="1"/>
    <col min="2815" max="2815" width="14.42578125" style="3" customWidth="1"/>
    <col min="2816" max="2816" width="10" style="3" customWidth="1"/>
    <col min="2817" max="3065" width="9.140625" style="3"/>
    <col min="3066" max="3066" width="8.42578125" style="3" customWidth="1"/>
    <col min="3067" max="3067" width="3.5703125" style="3" customWidth="1"/>
    <col min="3068" max="3068" width="47.5703125" style="3" customWidth="1"/>
    <col min="3069" max="3069" width="14" style="3" customWidth="1"/>
    <col min="3070" max="3070" width="13.28515625" style="3" customWidth="1"/>
    <col min="3071" max="3071" width="14.42578125" style="3" customWidth="1"/>
    <col min="3072" max="3072" width="10" style="3" customWidth="1"/>
    <col min="3073" max="3321" width="9.140625" style="3"/>
    <col min="3322" max="3322" width="8.42578125" style="3" customWidth="1"/>
    <col min="3323" max="3323" width="3.5703125" style="3" customWidth="1"/>
    <col min="3324" max="3324" width="47.5703125" style="3" customWidth="1"/>
    <col min="3325" max="3325" width="14" style="3" customWidth="1"/>
    <col min="3326" max="3326" width="13.28515625" style="3" customWidth="1"/>
    <col min="3327" max="3327" width="14.42578125" style="3" customWidth="1"/>
    <col min="3328" max="3328" width="10" style="3" customWidth="1"/>
    <col min="3329" max="3577" width="9.140625" style="3"/>
    <col min="3578" max="3578" width="8.42578125" style="3" customWidth="1"/>
    <col min="3579" max="3579" width="3.5703125" style="3" customWidth="1"/>
    <col min="3580" max="3580" width="47.5703125" style="3" customWidth="1"/>
    <col min="3581" max="3581" width="14" style="3" customWidth="1"/>
    <col min="3582" max="3582" width="13.28515625" style="3" customWidth="1"/>
    <col min="3583" max="3583" width="14.42578125" style="3" customWidth="1"/>
    <col min="3584" max="3584" width="10" style="3" customWidth="1"/>
    <col min="3585" max="3833" width="9.140625" style="3"/>
    <col min="3834" max="3834" width="8.42578125" style="3" customWidth="1"/>
    <col min="3835" max="3835" width="3.5703125" style="3" customWidth="1"/>
    <col min="3836" max="3836" width="47.5703125" style="3" customWidth="1"/>
    <col min="3837" max="3837" width="14" style="3" customWidth="1"/>
    <col min="3838" max="3838" width="13.28515625" style="3" customWidth="1"/>
    <col min="3839" max="3839" width="14.42578125" style="3" customWidth="1"/>
    <col min="3840" max="3840" width="10" style="3" customWidth="1"/>
    <col min="3841" max="4089" width="9.140625" style="3"/>
    <col min="4090" max="4090" width="8.42578125" style="3" customWidth="1"/>
    <col min="4091" max="4091" width="3.5703125" style="3" customWidth="1"/>
    <col min="4092" max="4092" width="47.5703125" style="3" customWidth="1"/>
    <col min="4093" max="4093" width="14" style="3" customWidth="1"/>
    <col min="4094" max="4094" width="13.28515625" style="3" customWidth="1"/>
    <col min="4095" max="4095" width="14.42578125" style="3" customWidth="1"/>
    <col min="4096" max="4096" width="10" style="3" customWidth="1"/>
    <col min="4097" max="4345" width="9.140625" style="3"/>
    <col min="4346" max="4346" width="8.42578125" style="3" customWidth="1"/>
    <col min="4347" max="4347" width="3.5703125" style="3" customWidth="1"/>
    <col min="4348" max="4348" width="47.5703125" style="3" customWidth="1"/>
    <col min="4349" max="4349" width="14" style="3" customWidth="1"/>
    <col min="4350" max="4350" width="13.28515625" style="3" customWidth="1"/>
    <col min="4351" max="4351" width="14.42578125" style="3" customWidth="1"/>
    <col min="4352" max="4352" width="10" style="3" customWidth="1"/>
    <col min="4353" max="4601" width="9.140625" style="3"/>
    <col min="4602" max="4602" width="8.42578125" style="3" customWidth="1"/>
    <col min="4603" max="4603" width="3.5703125" style="3" customWidth="1"/>
    <col min="4604" max="4604" width="47.5703125" style="3" customWidth="1"/>
    <col min="4605" max="4605" width="14" style="3" customWidth="1"/>
    <col min="4606" max="4606" width="13.28515625" style="3" customWidth="1"/>
    <col min="4607" max="4607" width="14.42578125" style="3" customWidth="1"/>
    <col min="4608" max="4608" width="10" style="3" customWidth="1"/>
    <col min="4609" max="4857" width="9.140625" style="3"/>
    <col min="4858" max="4858" width="8.42578125" style="3" customWidth="1"/>
    <col min="4859" max="4859" width="3.5703125" style="3" customWidth="1"/>
    <col min="4860" max="4860" width="47.5703125" style="3" customWidth="1"/>
    <col min="4861" max="4861" width="14" style="3" customWidth="1"/>
    <col min="4862" max="4862" width="13.28515625" style="3" customWidth="1"/>
    <col min="4863" max="4863" width="14.42578125" style="3" customWidth="1"/>
    <col min="4864" max="4864" width="10" style="3" customWidth="1"/>
    <col min="4865" max="5113" width="9.140625" style="3"/>
    <col min="5114" max="5114" width="8.42578125" style="3" customWidth="1"/>
    <col min="5115" max="5115" width="3.5703125" style="3" customWidth="1"/>
    <col min="5116" max="5116" width="47.5703125" style="3" customWidth="1"/>
    <col min="5117" max="5117" width="14" style="3" customWidth="1"/>
    <col min="5118" max="5118" width="13.28515625" style="3" customWidth="1"/>
    <col min="5119" max="5119" width="14.42578125" style="3" customWidth="1"/>
    <col min="5120" max="5120" width="10" style="3" customWidth="1"/>
    <col min="5121" max="5369" width="9.140625" style="3"/>
    <col min="5370" max="5370" width="8.42578125" style="3" customWidth="1"/>
    <col min="5371" max="5371" width="3.5703125" style="3" customWidth="1"/>
    <col min="5372" max="5372" width="47.5703125" style="3" customWidth="1"/>
    <col min="5373" max="5373" width="14" style="3" customWidth="1"/>
    <col min="5374" max="5374" width="13.28515625" style="3" customWidth="1"/>
    <col min="5375" max="5375" width="14.42578125" style="3" customWidth="1"/>
    <col min="5376" max="5376" width="10" style="3" customWidth="1"/>
    <col min="5377" max="5625" width="9.140625" style="3"/>
    <col min="5626" max="5626" width="8.42578125" style="3" customWidth="1"/>
    <col min="5627" max="5627" width="3.5703125" style="3" customWidth="1"/>
    <col min="5628" max="5628" width="47.5703125" style="3" customWidth="1"/>
    <col min="5629" max="5629" width="14" style="3" customWidth="1"/>
    <col min="5630" max="5630" width="13.28515625" style="3" customWidth="1"/>
    <col min="5631" max="5631" width="14.42578125" style="3" customWidth="1"/>
    <col min="5632" max="5632" width="10" style="3" customWidth="1"/>
    <col min="5633" max="5881" width="9.140625" style="3"/>
    <col min="5882" max="5882" width="8.42578125" style="3" customWidth="1"/>
    <col min="5883" max="5883" width="3.5703125" style="3" customWidth="1"/>
    <col min="5884" max="5884" width="47.5703125" style="3" customWidth="1"/>
    <col min="5885" max="5885" width="14" style="3" customWidth="1"/>
    <col min="5886" max="5886" width="13.28515625" style="3" customWidth="1"/>
    <col min="5887" max="5887" width="14.42578125" style="3" customWidth="1"/>
    <col min="5888" max="5888" width="10" style="3" customWidth="1"/>
    <col min="5889" max="6137" width="9.140625" style="3"/>
    <col min="6138" max="6138" width="8.42578125" style="3" customWidth="1"/>
    <col min="6139" max="6139" width="3.5703125" style="3" customWidth="1"/>
    <col min="6140" max="6140" width="47.5703125" style="3" customWidth="1"/>
    <col min="6141" max="6141" width="14" style="3" customWidth="1"/>
    <col min="6142" max="6142" width="13.28515625" style="3" customWidth="1"/>
    <col min="6143" max="6143" width="14.42578125" style="3" customWidth="1"/>
    <col min="6144" max="6144" width="10" style="3" customWidth="1"/>
    <col min="6145" max="6393" width="9.140625" style="3"/>
    <col min="6394" max="6394" width="8.42578125" style="3" customWidth="1"/>
    <col min="6395" max="6395" width="3.5703125" style="3" customWidth="1"/>
    <col min="6396" max="6396" width="47.5703125" style="3" customWidth="1"/>
    <col min="6397" max="6397" width="14" style="3" customWidth="1"/>
    <col min="6398" max="6398" width="13.28515625" style="3" customWidth="1"/>
    <col min="6399" max="6399" width="14.42578125" style="3" customWidth="1"/>
    <col min="6400" max="6400" width="10" style="3" customWidth="1"/>
    <col min="6401" max="6649" width="9.140625" style="3"/>
    <col min="6650" max="6650" width="8.42578125" style="3" customWidth="1"/>
    <col min="6651" max="6651" width="3.5703125" style="3" customWidth="1"/>
    <col min="6652" max="6652" width="47.5703125" style="3" customWidth="1"/>
    <col min="6653" max="6653" width="14" style="3" customWidth="1"/>
    <col min="6654" max="6654" width="13.28515625" style="3" customWidth="1"/>
    <col min="6655" max="6655" width="14.42578125" style="3" customWidth="1"/>
    <col min="6656" max="6656" width="10" style="3" customWidth="1"/>
    <col min="6657" max="6905" width="9.140625" style="3"/>
    <col min="6906" max="6906" width="8.42578125" style="3" customWidth="1"/>
    <col min="6907" max="6907" width="3.5703125" style="3" customWidth="1"/>
    <col min="6908" max="6908" width="47.5703125" style="3" customWidth="1"/>
    <col min="6909" max="6909" width="14" style="3" customWidth="1"/>
    <col min="6910" max="6910" width="13.28515625" style="3" customWidth="1"/>
    <col min="6911" max="6911" width="14.42578125" style="3" customWidth="1"/>
    <col min="6912" max="6912" width="10" style="3" customWidth="1"/>
    <col min="6913" max="7161" width="9.140625" style="3"/>
    <col min="7162" max="7162" width="8.42578125" style="3" customWidth="1"/>
    <col min="7163" max="7163" width="3.5703125" style="3" customWidth="1"/>
    <col min="7164" max="7164" width="47.5703125" style="3" customWidth="1"/>
    <col min="7165" max="7165" width="14" style="3" customWidth="1"/>
    <col min="7166" max="7166" width="13.28515625" style="3" customWidth="1"/>
    <col min="7167" max="7167" width="14.42578125" style="3" customWidth="1"/>
    <col min="7168" max="7168" width="10" style="3" customWidth="1"/>
    <col min="7169" max="7417" width="9.140625" style="3"/>
    <col min="7418" max="7418" width="8.42578125" style="3" customWidth="1"/>
    <col min="7419" max="7419" width="3.5703125" style="3" customWidth="1"/>
    <col min="7420" max="7420" width="47.5703125" style="3" customWidth="1"/>
    <col min="7421" max="7421" width="14" style="3" customWidth="1"/>
    <col min="7422" max="7422" width="13.28515625" style="3" customWidth="1"/>
    <col min="7423" max="7423" width="14.42578125" style="3" customWidth="1"/>
    <col min="7424" max="7424" width="10" style="3" customWidth="1"/>
    <col min="7425" max="7673" width="9.140625" style="3"/>
    <col min="7674" max="7674" width="8.42578125" style="3" customWidth="1"/>
    <col min="7675" max="7675" width="3.5703125" style="3" customWidth="1"/>
    <col min="7676" max="7676" width="47.5703125" style="3" customWidth="1"/>
    <col min="7677" max="7677" width="14" style="3" customWidth="1"/>
    <col min="7678" max="7678" width="13.28515625" style="3" customWidth="1"/>
    <col min="7679" max="7679" width="14.42578125" style="3" customWidth="1"/>
    <col min="7680" max="7680" width="10" style="3" customWidth="1"/>
    <col min="7681" max="7929" width="9.140625" style="3"/>
    <col min="7930" max="7930" width="8.42578125" style="3" customWidth="1"/>
    <col min="7931" max="7931" width="3.5703125" style="3" customWidth="1"/>
    <col min="7932" max="7932" width="47.5703125" style="3" customWidth="1"/>
    <col min="7933" max="7933" width="14" style="3" customWidth="1"/>
    <col min="7934" max="7934" width="13.28515625" style="3" customWidth="1"/>
    <col min="7935" max="7935" width="14.42578125" style="3" customWidth="1"/>
    <col min="7936" max="7936" width="10" style="3" customWidth="1"/>
    <col min="7937" max="8185" width="9.140625" style="3"/>
    <col min="8186" max="8186" width="8.42578125" style="3" customWidth="1"/>
    <col min="8187" max="8187" width="3.5703125" style="3" customWidth="1"/>
    <col min="8188" max="8188" width="47.5703125" style="3" customWidth="1"/>
    <col min="8189" max="8189" width="14" style="3" customWidth="1"/>
    <col min="8190" max="8190" width="13.28515625" style="3" customWidth="1"/>
    <col min="8191" max="8191" width="14.42578125" style="3" customWidth="1"/>
    <col min="8192" max="8192" width="10" style="3" customWidth="1"/>
    <col min="8193" max="8441" width="9.140625" style="3"/>
    <col min="8442" max="8442" width="8.42578125" style="3" customWidth="1"/>
    <col min="8443" max="8443" width="3.5703125" style="3" customWidth="1"/>
    <col min="8444" max="8444" width="47.5703125" style="3" customWidth="1"/>
    <col min="8445" max="8445" width="14" style="3" customWidth="1"/>
    <col min="8446" max="8446" width="13.28515625" style="3" customWidth="1"/>
    <col min="8447" max="8447" width="14.42578125" style="3" customWidth="1"/>
    <col min="8448" max="8448" width="10" style="3" customWidth="1"/>
    <col min="8449" max="8697" width="9.140625" style="3"/>
    <col min="8698" max="8698" width="8.42578125" style="3" customWidth="1"/>
    <col min="8699" max="8699" width="3.5703125" style="3" customWidth="1"/>
    <col min="8700" max="8700" width="47.5703125" style="3" customWidth="1"/>
    <col min="8701" max="8701" width="14" style="3" customWidth="1"/>
    <col min="8702" max="8702" width="13.28515625" style="3" customWidth="1"/>
    <col min="8703" max="8703" width="14.42578125" style="3" customWidth="1"/>
    <col min="8704" max="8704" width="10" style="3" customWidth="1"/>
    <col min="8705" max="8953" width="9.140625" style="3"/>
    <col min="8954" max="8954" width="8.42578125" style="3" customWidth="1"/>
    <col min="8955" max="8955" width="3.5703125" style="3" customWidth="1"/>
    <col min="8956" max="8956" width="47.5703125" style="3" customWidth="1"/>
    <col min="8957" max="8957" width="14" style="3" customWidth="1"/>
    <col min="8958" max="8958" width="13.28515625" style="3" customWidth="1"/>
    <col min="8959" max="8959" width="14.42578125" style="3" customWidth="1"/>
    <col min="8960" max="8960" width="10" style="3" customWidth="1"/>
    <col min="8961" max="9209" width="9.140625" style="3"/>
    <col min="9210" max="9210" width="8.42578125" style="3" customWidth="1"/>
    <col min="9211" max="9211" width="3.5703125" style="3" customWidth="1"/>
    <col min="9212" max="9212" width="47.5703125" style="3" customWidth="1"/>
    <col min="9213" max="9213" width="14" style="3" customWidth="1"/>
    <col min="9214" max="9214" width="13.28515625" style="3" customWidth="1"/>
    <col min="9215" max="9215" width="14.42578125" style="3" customWidth="1"/>
    <col min="9216" max="9216" width="10" style="3" customWidth="1"/>
    <col min="9217" max="9465" width="9.140625" style="3"/>
    <col min="9466" max="9466" width="8.42578125" style="3" customWidth="1"/>
    <col min="9467" max="9467" width="3.5703125" style="3" customWidth="1"/>
    <col min="9468" max="9468" width="47.5703125" style="3" customWidth="1"/>
    <col min="9469" max="9469" width="14" style="3" customWidth="1"/>
    <col min="9470" max="9470" width="13.28515625" style="3" customWidth="1"/>
    <col min="9471" max="9471" width="14.42578125" style="3" customWidth="1"/>
    <col min="9472" max="9472" width="10" style="3" customWidth="1"/>
    <col min="9473" max="9721" width="9.140625" style="3"/>
    <col min="9722" max="9722" width="8.42578125" style="3" customWidth="1"/>
    <col min="9723" max="9723" width="3.5703125" style="3" customWidth="1"/>
    <col min="9724" max="9724" width="47.5703125" style="3" customWidth="1"/>
    <col min="9725" max="9725" width="14" style="3" customWidth="1"/>
    <col min="9726" max="9726" width="13.28515625" style="3" customWidth="1"/>
    <col min="9727" max="9727" width="14.42578125" style="3" customWidth="1"/>
    <col min="9728" max="9728" width="10" style="3" customWidth="1"/>
    <col min="9729" max="9977" width="9.140625" style="3"/>
    <col min="9978" max="9978" width="8.42578125" style="3" customWidth="1"/>
    <col min="9979" max="9979" width="3.5703125" style="3" customWidth="1"/>
    <col min="9980" max="9980" width="47.5703125" style="3" customWidth="1"/>
    <col min="9981" max="9981" width="14" style="3" customWidth="1"/>
    <col min="9982" max="9982" width="13.28515625" style="3" customWidth="1"/>
    <col min="9983" max="9983" width="14.42578125" style="3" customWidth="1"/>
    <col min="9984" max="9984" width="10" style="3" customWidth="1"/>
    <col min="9985" max="10233" width="9.140625" style="3"/>
    <col min="10234" max="10234" width="8.42578125" style="3" customWidth="1"/>
    <col min="10235" max="10235" width="3.5703125" style="3" customWidth="1"/>
    <col min="10236" max="10236" width="47.5703125" style="3" customWidth="1"/>
    <col min="10237" max="10237" width="14" style="3" customWidth="1"/>
    <col min="10238" max="10238" width="13.28515625" style="3" customWidth="1"/>
    <col min="10239" max="10239" width="14.42578125" style="3" customWidth="1"/>
    <col min="10240" max="10240" width="10" style="3" customWidth="1"/>
    <col min="10241" max="10489" width="9.140625" style="3"/>
    <col min="10490" max="10490" width="8.42578125" style="3" customWidth="1"/>
    <col min="10491" max="10491" width="3.5703125" style="3" customWidth="1"/>
    <col min="10492" max="10492" width="47.5703125" style="3" customWidth="1"/>
    <col min="10493" max="10493" width="14" style="3" customWidth="1"/>
    <col min="10494" max="10494" width="13.28515625" style="3" customWidth="1"/>
    <col min="10495" max="10495" width="14.42578125" style="3" customWidth="1"/>
    <col min="10496" max="10496" width="10" style="3" customWidth="1"/>
    <col min="10497" max="10745" width="9.140625" style="3"/>
    <col min="10746" max="10746" width="8.42578125" style="3" customWidth="1"/>
    <col min="10747" max="10747" width="3.5703125" style="3" customWidth="1"/>
    <col min="10748" max="10748" width="47.5703125" style="3" customWidth="1"/>
    <col min="10749" max="10749" width="14" style="3" customWidth="1"/>
    <col min="10750" max="10750" width="13.28515625" style="3" customWidth="1"/>
    <col min="10751" max="10751" width="14.42578125" style="3" customWidth="1"/>
    <col min="10752" max="10752" width="10" style="3" customWidth="1"/>
    <col min="10753" max="11001" width="9.140625" style="3"/>
    <col min="11002" max="11002" width="8.42578125" style="3" customWidth="1"/>
    <col min="11003" max="11003" width="3.5703125" style="3" customWidth="1"/>
    <col min="11004" max="11004" width="47.5703125" style="3" customWidth="1"/>
    <col min="11005" max="11005" width="14" style="3" customWidth="1"/>
    <col min="11006" max="11006" width="13.28515625" style="3" customWidth="1"/>
    <col min="11007" max="11007" width="14.42578125" style="3" customWidth="1"/>
    <col min="11008" max="11008" width="10" style="3" customWidth="1"/>
    <col min="11009" max="11257" width="9.140625" style="3"/>
    <col min="11258" max="11258" width="8.42578125" style="3" customWidth="1"/>
    <col min="11259" max="11259" width="3.5703125" style="3" customWidth="1"/>
    <col min="11260" max="11260" width="47.5703125" style="3" customWidth="1"/>
    <col min="11261" max="11261" width="14" style="3" customWidth="1"/>
    <col min="11262" max="11262" width="13.28515625" style="3" customWidth="1"/>
    <col min="11263" max="11263" width="14.42578125" style="3" customWidth="1"/>
    <col min="11264" max="11264" width="10" style="3" customWidth="1"/>
    <col min="11265" max="11513" width="9.140625" style="3"/>
    <col min="11514" max="11514" width="8.42578125" style="3" customWidth="1"/>
    <col min="11515" max="11515" width="3.5703125" style="3" customWidth="1"/>
    <col min="11516" max="11516" width="47.5703125" style="3" customWidth="1"/>
    <col min="11517" max="11517" width="14" style="3" customWidth="1"/>
    <col min="11518" max="11518" width="13.28515625" style="3" customWidth="1"/>
    <col min="11519" max="11519" width="14.42578125" style="3" customWidth="1"/>
    <col min="11520" max="11520" width="10" style="3" customWidth="1"/>
    <col min="11521" max="11769" width="9.140625" style="3"/>
    <col min="11770" max="11770" width="8.42578125" style="3" customWidth="1"/>
    <col min="11771" max="11771" width="3.5703125" style="3" customWidth="1"/>
    <col min="11772" max="11772" width="47.5703125" style="3" customWidth="1"/>
    <col min="11773" max="11773" width="14" style="3" customWidth="1"/>
    <col min="11774" max="11774" width="13.28515625" style="3" customWidth="1"/>
    <col min="11775" max="11775" width="14.42578125" style="3" customWidth="1"/>
    <col min="11776" max="11776" width="10" style="3" customWidth="1"/>
    <col min="11777" max="12025" width="9.140625" style="3"/>
    <col min="12026" max="12026" width="8.42578125" style="3" customWidth="1"/>
    <col min="12027" max="12027" width="3.5703125" style="3" customWidth="1"/>
    <col min="12028" max="12028" width="47.5703125" style="3" customWidth="1"/>
    <col min="12029" max="12029" width="14" style="3" customWidth="1"/>
    <col min="12030" max="12030" width="13.28515625" style="3" customWidth="1"/>
    <col min="12031" max="12031" width="14.42578125" style="3" customWidth="1"/>
    <col min="12032" max="12032" width="10" style="3" customWidth="1"/>
    <col min="12033" max="12281" width="9.140625" style="3"/>
    <col min="12282" max="12282" width="8.42578125" style="3" customWidth="1"/>
    <col min="12283" max="12283" width="3.5703125" style="3" customWidth="1"/>
    <col min="12284" max="12284" width="47.5703125" style="3" customWidth="1"/>
    <col min="12285" max="12285" width="14" style="3" customWidth="1"/>
    <col min="12286" max="12286" width="13.28515625" style="3" customWidth="1"/>
    <col min="12287" max="12287" width="14.42578125" style="3" customWidth="1"/>
    <col min="12288" max="12288" width="10" style="3" customWidth="1"/>
    <col min="12289" max="12537" width="9.140625" style="3"/>
    <col min="12538" max="12538" width="8.42578125" style="3" customWidth="1"/>
    <col min="12539" max="12539" width="3.5703125" style="3" customWidth="1"/>
    <col min="12540" max="12540" width="47.5703125" style="3" customWidth="1"/>
    <col min="12541" max="12541" width="14" style="3" customWidth="1"/>
    <col min="12542" max="12542" width="13.28515625" style="3" customWidth="1"/>
    <col min="12543" max="12543" width="14.42578125" style="3" customWidth="1"/>
    <col min="12544" max="12544" width="10" style="3" customWidth="1"/>
    <col min="12545" max="12793" width="9.140625" style="3"/>
    <col min="12794" max="12794" width="8.42578125" style="3" customWidth="1"/>
    <col min="12795" max="12795" width="3.5703125" style="3" customWidth="1"/>
    <col min="12796" max="12796" width="47.5703125" style="3" customWidth="1"/>
    <col min="12797" max="12797" width="14" style="3" customWidth="1"/>
    <col min="12798" max="12798" width="13.28515625" style="3" customWidth="1"/>
    <col min="12799" max="12799" width="14.42578125" style="3" customWidth="1"/>
    <col min="12800" max="12800" width="10" style="3" customWidth="1"/>
    <col min="12801" max="13049" width="9.140625" style="3"/>
    <col min="13050" max="13050" width="8.42578125" style="3" customWidth="1"/>
    <col min="13051" max="13051" width="3.5703125" style="3" customWidth="1"/>
    <col min="13052" max="13052" width="47.5703125" style="3" customWidth="1"/>
    <col min="13053" max="13053" width="14" style="3" customWidth="1"/>
    <col min="13054" max="13054" width="13.28515625" style="3" customWidth="1"/>
    <col min="13055" max="13055" width="14.42578125" style="3" customWidth="1"/>
    <col min="13056" max="13056" width="10" style="3" customWidth="1"/>
    <col min="13057" max="13305" width="9.140625" style="3"/>
    <col min="13306" max="13306" width="8.42578125" style="3" customWidth="1"/>
    <col min="13307" max="13307" width="3.5703125" style="3" customWidth="1"/>
    <col min="13308" max="13308" width="47.5703125" style="3" customWidth="1"/>
    <col min="13309" max="13309" width="14" style="3" customWidth="1"/>
    <col min="13310" max="13310" width="13.28515625" style="3" customWidth="1"/>
    <col min="13311" max="13311" width="14.42578125" style="3" customWidth="1"/>
    <col min="13312" max="13312" width="10" style="3" customWidth="1"/>
    <col min="13313" max="13561" width="9.140625" style="3"/>
    <col min="13562" max="13562" width="8.42578125" style="3" customWidth="1"/>
    <col min="13563" max="13563" width="3.5703125" style="3" customWidth="1"/>
    <col min="13564" max="13564" width="47.5703125" style="3" customWidth="1"/>
    <col min="13565" max="13565" width="14" style="3" customWidth="1"/>
    <col min="13566" max="13566" width="13.28515625" style="3" customWidth="1"/>
    <col min="13567" max="13567" width="14.42578125" style="3" customWidth="1"/>
    <col min="13568" max="13568" width="10" style="3" customWidth="1"/>
    <col min="13569" max="13817" width="9.140625" style="3"/>
    <col min="13818" max="13818" width="8.42578125" style="3" customWidth="1"/>
    <col min="13819" max="13819" width="3.5703125" style="3" customWidth="1"/>
    <col min="13820" max="13820" width="47.5703125" style="3" customWidth="1"/>
    <col min="13821" max="13821" width="14" style="3" customWidth="1"/>
    <col min="13822" max="13822" width="13.28515625" style="3" customWidth="1"/>
    <col min="13823" max="13823" width="14.42578125" style="3" customWidth="1"/>
    <col min="13824" max="13824" width="10" style="3" customWidth="1"/>
    <col min="13825" max="14073" width="9.140625" style="3"/>
    <col min="14074" max="14074" width="8.42578125" style="3" customWidth="1"/>
    <col min="14075" max="14075" width="3.5703125" style="3" customWidth="1"/>
    <col min="14076" max="14076" width="47.5703125" style="3" customWidth="1"/>
    <col min="14077" max="14077" width="14" style="3" customWidth="1"/>
    <col min="14078" max="14078" width="13.28515625" style="3" customWidth="1"/>
    <col min="14079" max="14079" width="14.42578125" style="3" customWidth="1"/>
    <col min="14080" max="14080" width="10" style="3" customWidth="1"/>
    <col min="14081" max="14329" width="9.140625" style="3"/>
    <col min="14330" max="14330" width="8.42578125" style="3" customWidth="1"/>
    <col min="14331" max="14331" width="3.5703125" style="3" customWidth="1"/>
    <col min="14332" max="14332" width="47.5703125" style="3" customWidth="1"/>
    <col min="14333" max="14333" width="14" style="3" customWidth="1"/>
    <col min="14334" max="14334" width="13.28515625" style="3" customWidth="1"/>
    <col min="14335" max="14335" width="14.42578125" style="3" customWidth="1"/>
    <col min="14336" max="14336" width="10" style="3" customWidth="1"/>
    <col min="14337" max="14585" width="9.140625" style="3"/>
    <col min="14586" max="14586" width="8.42578125" style="3" customWidth="1"/>
    <col min="14587" max="14587" width="3.5703125" style="3" customWidth="1"/>
    <col min="14588" max="14588" width="47.5703125" style="3" customWidth="1"/>
    <col min="14589" max="14589" width="14" style="3" customWidth="1"/>
    <col min="14590" max="14590" width="13.28515625" style="3" customWidth="1"/>
    <col min="14591" max="14591" width="14.42578125" style="3" customWidth="1"/>
    <col min="14592" max="14592" width="10" style="3" customWidth="1"/>
    <col min="14593" max="14841" width="9.140625" style="3"/>
    <col min="14842" max="14842" width="8.42578125" style="3" customWidth="1"/>
    <col min="14843" max="14843" width="3.5703125" style="3" customWidth="1"/>
    <col min="14844" max="14844" width="47.5703125" style="3" customWidth="1"/>
    <col min="14845" max="14845" width="14" style="3" customWidth="1"/>
    <col min="14846" max="14846" width="13.28515625" style="3" customWidth="1"/>
    <col min="14847" max="14847" width="14.42578125" style="3" customWidth="1"/>
    <col min="14848" max="14848" width="10" style="3" customWidth="1"/>
    <col min="14849" max="15097" width="9.140625" style="3"/>
    <col min="15098" max="15098" width="8.42578125" style="3" customWidth="1"/>
    <col min="15099" max="15099" width="3.5703125" style="3" customWidth="1"/>
    <col min="15100" max="15100" width="47.5703125" style="3" customWidth="1"/>
    <col min="15101" max="15101" width="14" style="3" customWidth="1"/>
    <col min="15102" max="15102" width="13.28515625" style="3" customWidth="1"/>
    <col min="15103" max="15103" width="14.42578125" style="3" customWidth="1"/>
    <col min="15104" max="15104" width="10" style="3" customWidth="1"/>
    <col min="15105" max="15353" width="9.140625" style="3"/>
    <col min="15354" max="15354" width="8.42578125" style="3" customWidth="1"/>
    <col min="15355" max="15355" width="3.5703125" style="3" customWidth="1"/>
    <col min="15356" max="15356" width="47.5703125" style="3" customWidth="1"/>
    <col min="15357" max="15357" width="14" style="3" customWidth="1"/>
    <col min="15358" max="15358" width="13.28515625" style="3" customWidth="1"/>
    <col min="15359" max="15359" width="14.42578125" style="3" customWidth="1"/>
    <col min="15360" max="15360" width="10" style="3" customWidth="1"/>
    <col min="15361" max="15609" width="9.140625" style="3"/>
    <col min="15610" max="15610" width="8.42578125" style="3" customWidth="1"/>
    <col min="15611" max="15611" width="3.5703125" style="3" customWidth="1"/>
    <col min="15612" max="15612" width="47.5703125" style="3" customWidth="1"/>
    <col min="15613" max="15613" width="14" style="3" customWidth="1"/>
    <col min="15614" max="15614" width="13.28515625" style="3" customWidth="1"/>
    <col min="15615" max="15615" width="14.42578125" style="3" customWidth="1"/>
    <col min="15616" max="15616" width="10" style="3" customWidth="1"/>
    <col min="15617" max="15865" width="9.140625" style="3"/>
    <col min="15866" max="15866" width="8.42578125" style="3" customWidth="1"/>
    <col min="15867" max="15867" width="3.5703125" style="3" customWidth="1"/>
    <col min="15868" max="15868" width="47.5703125" style="3" customWidth="1"/>
    <col min="15869" max="15869" width="14" style="3" customWidth="1"/>
    <col min="15870" max="15870" width="13.28515625" style="3" customWidth="1"/>
    <col min="15871" max="15871" width="14.42578125" style="3" customWidth="1"/>
    <col min="15872" max="15872" width="10" style="3" customWidth="1"/>
    <col min="15873" max="16121" width="9.140625" style="3"/>
    <col min="16122" max="16122" width="8.42578125" style="3" customWidth="1"/>
    <col min="16123" max="16123" width="3.5703125" style="3" customWidth="1"/>
    <col min="16124" max="16124" width="47.5703125" style="3" customWidth="1"/>
    <col min="16125" max="16125" width="14" style="3" customWidth="1"/>
    <col min="16126" max="16126" width="13.28515625" style="3" customWidth="1"/>
    <col min="16127" max="16127" width="14.42578125" style="3" customWidth="1"/>
    <col min="16128" max="16128" width="10" style="3" customWidth="1"/>
    <col min="16129" max="16384" width="9.140625" style="3"/>
  </cols>
  <sheetData>
    <row r="1" spans="1:4" x14ac:dyDescent="0.2">
      <c r="D1" s="22" t="s">
        <v>84</v>
      </c>
    </row>
    <row r="2" spans="1:4" ht="25.5" x14ac:dyDescent="0.2">
      <c r="B2" s="1"/>
      <c r="C2" s="2"/>
      <c r="D2" s="66" t="s">
        <v>63</v>
      </c>
    </row>
    <row r="3" spans="1:4" x14ac:dyDescent="0.2">
      <c r="B3" s="1"/>
      <c r="C3" s="2"/>
    </row>
    <row r="4" spans="1:4" ht="13.5" thickBot="1" x14ac:dyDescent="0.25">
      <c r="A4" s="61" t="s">
        <v>95</v>
      </c>
      <c r="B4" s="4"/>
      <c r="C4" s="5"/>
    </row>
    <row r="5" spans="1:4" ht="51.75" customHeight="1" thickBot="1" x14ac:dyDescent="0.25">
      <c r="A5" s="35" t="s">
        <v>23</v>
      </c>
      <c r="B5" s="36" t="s">
        <v>24</v>
      </c>
      <c r="C5" s="37"/>
      <c r="D5" s="55" t="s">
        <v>116</v>
      </c>
    </row>
    <row r="6" spans="1:4" ht="37.5" customHeight="1" thickBot="1" x14ac:dyDescent="0.25">
      <c r="A6" s="73"/>
      <c r="B6" s="111" t="s">
        <v>85</v>
      </c>
      <c r="C6" s="112"/>
      <c r="D6" s="74">
        <f>D7+D16+D24+D29+D36+D40+D43+D52+D61</f>
        <v>9624617</v>
      </c>
    </row>
    <row r="7" spans="1:4" ht="13.5" thickBot="1" x14ac:dyDescent="0.25">
      <c r="A7" s="75" t="s">
        <v>10</v>
      </c>
      <c r="B7" s="6" t="s">
        <v>49</v>
      </c>
      <c r="C7" s="7"/>
      <c r="D7" s="78">
        <f>SUM(D8+D12)</f>
        <v>1111546</v>
      </c>
    </row>
    <row r="8" spans="1:4" x14ac:dyDescent="0.2">
      <c r="A8" s="86"/>
      <c r="B8" s="49" t="s">
        <v>33</v>
      </c>
      <c r="C8" s="50"/>
      <c r="D8" s="103">
        <f>D9+D10+D11</f>
        <v>63780</v>
      </c>
    </row>
    <row r="9" spans="1:4" x14ac:dyDescent="0.2">
      <c r="A9" s="88">
        <v>413</v>
      </c>
      <c r="B9" s="9"/>
      <c r="C9" s="56" t="s">
        <v>34</v>
      </c>
      <c r="D9" s="64">
        <v>2000</v>
      </c>
    </row>
    <row r="10" spans="1:4" x14ac:dyDescent="0.2">
      <c r="A10" s="88">
        <v>4500</v>
      </c>
      <c r="B10" s="9"/>
      <c r="C10" s="46" t="s">
        <v>35</v>
      </c>
      <c r="D10" s="64">
        <v>26058</v>
      </c>
    </row>
    <row r="11" spans="1:4" x14ac:dyDescent="0.2">
      <c r="A11" s="89">
        <v>452</v>
      </c>
      <c r="B11" s="41"/>
      <c r="C11" s="56" t="s">
        <v>36</v>
      </c>
      <c r="D11" s="64">
        <v>35722</v>
      </c>
    </row>
    <row r="12" spans="1:4" x14ac:dyDescent="0.2">
      <c r="A12" s="84"/>
      <c r="B12" s="9" t="s">
        <v>37</v>
      </c>
      <c r="C12" s="45"/>
      <c r="D12" s="104">
        <f>D13+D14+D15</f>
        <v>1047766</v>
      </c>
    </row>
    <row r="13" spans="1:4" x14ac:dyDescent="0.2">
      <c r="A13" s="88">
        <v>50</v>
      </c>
      <c r="B13" s="9"/>
      <c r="C13" s="45" t="s">
        <v>5</v>
      </c>
      <c r="D13" s="64">
        <v>831568</v>
      </c>
    </row>
    <row r="14" spans="1:4" x14ac:dyDescent="0.2">
      <c r="A14" s="88">
        <v>55</v>
      </c>
      <c r="B14" s="9"/>
      <c r="C14" s="45" t="s">
        <v>6</v>
      </c>
      <c r="D14" s="64">
        <v>183239</v>
      </c>
    </row>
    <row r="15" spans="1:4" ht="13.5" thickBot="1" x14ac:dyDescent="0.25">
      <c r="A15" s="88">
        <v>60</v>
      </c>
      <c r="B15" s="9"/>
      <c r="C15" s="45" t="s">
        <v>19</v>
      </c>
      <c r="D15" s="63">
        <v>32959</v>
      </c>
    </row>
    <row r="16" spans="1:4" ht="13.5" thickBot="1" x14ac:dyDescent="0.25">
      <c r="A16" s="75" t="s">
        <v>11</v>
      </c>
      <c r="B16" s="6" t="s">
        <v>50</v>
      </c>
      <c r="C16" s="15"/>
      <c r="D16" s="78">
        <f>SUM(D17+D21)</f>
        <v>21560</v>
      </c>
    </row>
    <row r="17" spans="1:4" x14ac:dyDescent="0.2">
      <c r="A17" s="86"/>
      <c r="B17" s="49" t="s">
        <v>33</v>
      </c>
      <c r="C17" s="50"/>
      <c r="D17" s="103">
        <f>D18+D19+D20</f>
        <v>2107</v>
      </c>
    </row>
    <row r="18" spans="1:4" x14ac:dyDescent="0.2">
      <c r="A18" s="88">
        <v>413</v>
      </c>
      <c r="B18" s="9"/>
      <c r="C18" s="56" t="s">
        <v>34</v>
      </c>
      <c r="D18" s="64">
        <v>1500</v>
      </c>
    </row>
    <row r="19" spans="1:4" x14ac:dyDescent="0.2">
      <c r="A19" s="88">
        <v>4500</v>
      </c>
      <c r="B19" s="9"/>
      <c r="C19" s="46" t="s">
        <v>35</v>
      </c>
      <c r="D19" s="64">
        <v>600</v>
      </c>
    </row>
    <row r="20" spans="1:4" x14ac:dyDescent="0.2">
      <c r="A20" s="89">
        <v>452</v>
      </c>
      <c r="B20" s="41"/>
      <c r="C20" s="56" t="s">
        <v>36</v>
      </c>
      <c r="D20" s="64">
        <v>7</v>
      </c>
    </row>
    <row r="21" spans="1:4" x14ac:dyDescent="0.2">
      <c r="A21" s="84"/>
      <c r="B21" s="9" t="s">
        <v>37</v>
      </c>
      <c r="C21" s="45"/>
      <c r="D21" s="104">
        <f>D22+D23</f>
        <v>19453</v>
      </c>
    </row>
    <row r="22" spans="1:4" x14ac:dyDescent="0.2">
      <c r="A22" s="88">
        <v>50</v>
      </c>
      <c r="B22" s="9"/>
      <c r="C22" s="45" t="s">
        <v>5</v>
      </c>
      <c r="D22" s="64">
        <v>14251</v>
      </c>
    </row>
    <row r="23" spans="1:4" s="16" customFormat="1" ht="13.5" thickBot="1" x14ac:dyDescent="0.25">
      <c r="A23" s="88">
        <v>55</v>
      </c>
      <c r="B23" s="9"/>
      <c r="C23" s="45" t="s">
        <v>6</v>
      </c>
      <c r="D23" s="64">
        <v>5202</v>
      </c>
    </row>
    <row r="24" spans="1:4" ht="13.5" thickBot="1" x14ac:dyDescent="0.25">
      <c r="A24" s="75" t="s">
        <v>12</v>
      </c>
      <c r="B24" s="6" t="s">
        <v>51</v>
      </c>
      <c r="C24" s="15"/>
      <c r="D24" s="78">
        <f>SUM(D25)</f>
        <v>434782</v>
      </c>
    </row>
    <row r="25" spans="1:4" x14ac:dyDescent="0.2">
      <c r="A25" s="84"/>
      <c r="B25" s="9" t="s">
        <v>37</v>
      </c>
      <c r="C25" s="45"/>
      <c r="D25" s="104">
        <f>D26+D27+D28</f>
        <v>434782</v>
      </c>
    </row>
    <row r="26" spans="1:4" x14ac:dyDescent="0.2">
      <c r="A26" s="88">
        <v>50</v>
      </c>
      <c r="B26" s="9"/>
      <c r="C26" s="45" t="s">
        <v>5</v>
      </c>
      <c r="D26" s="64">
        <v>10700</v>
      </c>
    </row>
    <row r="27" spans="1:4" x14ac:dyDescent="0.2">
      <c r="A27" s="88">
        <v>55</v>
      </c>
      <c r="B27" s="9"/>
      <c r="C27" s="45" t="s">
        <v>6</v>
      </c>
      <c r="D27" s="64">
        <v>423982</v>
      </c>
    </row>
    <row r="28" spans="1:4" s="16" customFormat="1" ht="13.5" thickBot="1" x14ac:dyDescent="0.25">
      <c r="A28" s="88">
        <v>60</v>
      </c>
      <c r="B28" s="9"/>
      <c r="C28" s="45" t="s">
        <v>19</v>
      </c>
      <c r="D28" s="64">
        <v>100</v>
      </c>
    </row>
    <row r="29" spans="1:4" ht="13.5" thickBot="1" x14ac:dyDescent="0.25">
      <c r="A29" s="75" t="s">
        <v>13</v>
      </c>
      <c r="B29" s="6" t="s">
        <v>52</v>
      </c>
      <c r="C29" s="15"/>
      <c r="D29" s="78">
        <f>SUM(D30+D33)</f>
        <v>219020</v>
      </c>
    </row>
    <row r="30" spans="1:4" x14ac:dyDescent="0.2">
      <c r="A30" s="86"/>
      <c r="B30" s="49" t="s">
        <v>33</v>
      </c>
      <c r="C30" s="50"/>
      <c r="D30" s="103">
        <f>D31+D32</f>
        <v>7007</v>
      </c>
    </row>
    <row r="31" spans="1:4" x14ac:dyDescent="0.2">
      <c r="A31" s="88">
        <v>4500</v>
      </c>
      <c r="B31" s="9"/>
      <c r="C31" s="46" t="s">
        <v>35</v>
      </c>
      <c r="D31" s="64">
        <v>1000</v>
      </c>
    </row>
    <row r="32" spans="1:4" x14ac:dyDescent="0.2">
      <c r="A32" s="89">
        <v>452</v>
      </c>
      <c r="B32" s="41"/>
      <c r="C32" s="56" t="s">
        <v>36</v>
      </c>
      <c r="D32" s="64">
        <v>6007</v>
      </c>
    </row>
    <row r="33" spans="1:4" x14ac:dyDescent="0.2">
      <c r="A33" s="84"/>
      <c r="B33" s="9" t="s">
        <v>37</v>
      </c>
      <c r="C33" s="45"/>
      <c r="D33" s="104">
        <f>D34+D35</f>
        <v>212013</v>
      </c>
    </row>
    <row r="34" spans="1:4" x14ac:dyDescent="0.2">
      <c r="A34" s="88">
        <v>50</v>
      </c>
      <c r="B34" s="9"/>
      <c r="C34" s="45" t="s">
        <v>5</v>
      </c>
      <c r="D34" s="64">
        <v>98363</v>
      </c>
    </row>
    <row r="35" spans="1:4" ht="13.5" thickBot="1" x14ac:dyDescent="0.25">
      <c r="A35" s="88">
        <v>55</v>
      </c>
      <c r="B35" s="9"/>
      <c r="C35" s="45" t="s">
        <v>6</v>
      </c>
      <c r="D35" s="64">
        <v>113650</v>
      </c>
    </row>
    <row r="36" spans="1:4" ht="13.5" thickBot="1" x14ac:dyDescent="0.25">
      <c r="A36" s="75" t="s">
        <v>14</v>
      </c>
      <c r="B36" s="6" t="s">
        <v>53</v>
      </c>
      <c r="C36" s="15"/>
      <c r="D36" s="78">
        <f>SUM(D37)</f>
        <v>141658</v>
      </c>
    </row>
    <row r="37" spans="1:4" x14ac:dyDescent="0.2">
      <c r="A37" s="84"/>
      <c r="B37" s="9" t="s">
        <v>37</v>
      </c>
      <c r="C37" s="45"/>
      <c r="D37" s="104">
        <f>D38+D39</f>
        <v>141658</v>
      </c>
    </row>
    <row r="38" spans="1:4" x14ac:dyDescent="0.2">
      <c r="A38" s="88">
        <v>50</v>
      </c>
      <c r="B38" s="9"/>
      <c r="C38" s="45" t="s">
        <v>5</v>
      </c>
      <c r="D38" s="64">
        <v>16942</v>
      </c>
    </row>
    <row r="39" spans="1:4" ht="13.5" thickBot="1" x14ac:dyDescent="0.25">
      <c r="A39" s="88">
        <v>55</v>
      </c>
      <c r="B39" s="9"/>
      <c r="C39" s="45" t="s">
        <v>6</v>
      </c>
      <c r="D39" s="64">
        <v>124716</v>
      </c>
    </row>
    <row r="40" spans="1:4" ht="13.5" thickBot="1" x14ac:dyDescent="0.25">
      <c r="A40" s="75" t="s">
        <v>15</v>
      </c>
      <c r="B40" s="6" t="s">
        <v>54</v>
      </c>
      <c r="C40" s="15"/>
      <c r="D40" s="78">
        <f>SUM(D41)</f>
        <v>5480</v>
      </c>
    </row>
    <row r="41" spans="1:4" x14ac:dyDescent="0.2">
      <c r="A41" s="86"/>
      <c r="B41" s="49" t="s">
        <v>33</v>
      </c>
      <c r="C41" s="50"/>
      <c r="D41" s="103">
        <f>D42</f>
        <v>5480</v>
      </c>
    </row>
    <row r="42" spans="1:4" ht="13.5" thickBot="1" x14ac:dyDescent="0.25">
      <c r="A42" s="88">
        <v>4500</v>
      </c>
      <c r="B42" s="9"/>
      <c r="C42" s="46" t="s">
        <v>35</v>
      </c>
      <c r="D42" s="64">
        <v>5480</v>
      </c>
    </row>
    <row r="43" spans="1:4" ht="13.5" thickBot="1" x14ac:dyDescent="0.25">
      <c r="A43" s="75" t="s">
        <v>16</v>
      </c>
      <c r="B43" s="6" t="s">
        <v>55</v>
      </c>
      <c r="C43" s="15"/>
      <c r="D43" s="78">
        <f>SUM(D44+D48)</f>
        <v>1308902</v>
      </c>
    </row>
    <row r="44" spans="1:4" x14ac:dyDescent="0.2">
      <c r="A44" s="86"/>
      <c r="B44" s="49" t="s">
        <v>33</v>
      </c>
      <c r="C44" s="50"/>
      <c r="D44" s="103">
        <f>D45+D46+D47</f>
        <v>134678</v>
      </c>
    </row>
    <row r="45" spans="1:4" x14ac:dyDescent="0.2">
      <c r="A45" s="88">
        <v>413</v>
      </c>
      <c r="B45" s="9"/>
      <c r="C45" s="56" t="s">
        <v>34</v>
      </c>
      <c r="D45" s="64">
        <v>3500</v>
      </c>
    </row>
    <row r="46" spans="1:4" x14ac:dyDescent="0.2">
      <c r="A46" s="88">
        <v>4500</v>
      </c>
      <c r="B46" s="9"/>
      <c r="C46" s="46" t="s">
        <v>35</v>
      </c>
      <c r="D46" s="64">
        <v>131028</v>
      </c>
    </row>
    <row r="47" spans="1:4" x14ac:dyDescent="0.2">
      <c r="A47" s="89">
        <v>452</v>
      </c>
      <c r="B47" s="41"/>
      <c r="C47" s="56" t="s">
        <v>36</v>
      </c>
      <c r="D47" s="64">
        <v>150</v>
      </c>
    </row>
    <row r="48" spans="1:4" x14ac:dyDescent="0.2">
      <c r="A48" s="84"/>
      <c r="B48" s="9" t="s">
        <v>37</v>
      </c>
      <c r="C48" s="45"/>
      <c r="D48" s="104">
        <f>D49+D50+D51</f>
        <v>1174224</v>
      </c>
    </row>
    <row r="49" spans="1:5" x14ac:dyDescent="0.2">
      <c r="A49" s="88">
        <v>50</v>
      </c>
      <c r="B49" s="9"/>
      <c r="C49" s="45" t="s">
        <v>5</v>
      </c>
      <c r="D49" s="64">
        <v>649874</v>
      </c>
    </row>
    <row r="50" spans="1:5" x14ac:dyDescent="0.2">
      <c r="A50" s="88">
        <v>55</v>
      </c>
      <c r="B50" s="9"/>
      <c r="C50" s="45" t="s">
        <v>6</v>
      </c>
      <c r="D50" s="64">
        <v>524300</v>
      </c>
      <c r="E50" s="57"/>
    </row>
    <row r="51" spans="1:5" ht="13.5" thickBot="1" x14ac:dyDescent="0.25">
      <c r="A51" s="90">
        <v>60</v>
      </c>
      <c r="B51" s="11"/>
      <c r="C51" s="48" t="s">
        <v>19</v>
      </c>
      <c r="D51" s="64">
        <v>50</v>
      </c>
    </row>
    <row r="52" spans="1:5" ht="13.5" thickBot="1" x14ac:dyDescent="0.25">
      <c r="A52" s="75" t="s">
        <v>17</v>
      </c>
      <c r="B52" s="6" t="s">
        <v>56</v>
      </c>
      <c r="C52" s="15"/>
      <c r="D52" s="78">
        <f>SUM(D53+D57)</f>
        <v>5499364</v>
      </c>
    </row>
    <row r="53" spans="1:5" x14ac:dyDescent="0.2">
      <c r="A53" s="86"/>
      <c r="B53" s="49" t="s">
        <v>33</v>
      </c>
      <c r="C53" s="50"/>
      <c r="D53" s="103">
        <f>D54+D55+D56</f>
        <v>74469</v>
      </c>
    </row>
    <row r="54" spans="1:5" x14ac:dyDescent="0.2">
      <c r="A54" s="88">
        <v>413</v>
      </c>
      <c r="B54" s="9"/>
      <c r="C54" s="56" t="s">
        <v>34</v>
      </c>
      <c r="D54" s="64">
        <v>43749</v>
      </c>
    </row>
    <row r="55" spans="1:5" x14ac:dyDescent="0.2">
      <c r="A55" s="88">
        <v>4500</v>
      </c>
      <c r="B55" s="9"/>
      <c r="C55" s="46" t="s">
        <v>35</v>
      </c>
      <c r="D55" s="64">
        <v>30590</v>
      </c>
    </row>
    <row r="56" spans="1:5" x14ac:dyDescent="0.2">
      <c r="A56" s="88">
        <v>452</v>
      </c>
      <c r="B56" s="9"/>
      <c r="C56" s="56" t="s">
        <v>36</v>
      </c>
      <c r="D56" s="64">
        <v>130</v>
      </c>
    </row>
    <row r="57" spans="1:5" x14ac:dyDescent="0.2">
      <c r="A57" s="84"/>
      <c r="B57" s="9" t="s">
        <v>37</v>
      </c>
      <c r="C57" s="45"/>
      <c r="D57" s="104">
        <f>D58+D59+D60</f>
        <v>5424895</v>
      </c>
    </row>
    <row r="58" spans="1:5" x14ac:dyDescent="0.2">
      <c r="A58" s="88">
        <v>50</v>
      </c>
      <c r="B58" s="9"/>
      <c r="C58" s="45" t="s">
        <v>5</v>
      </c>
      <c r="D58" s="64">
        <v>3840868</v>
      </c>
    </row>
    <row r="59" spans="1:5" s="16" customFormat="1" x14ac:dyDescent="0.2">
      <c r="A59" s="88">
        <v>55</v>
      </c>
      <c r="B59" s="9"/>
      <c r="C59" s="45" t="s">
        <v>6</v>
      </c>
      <c r="D59" s="64">
        <v>1583707</v>
      </c>
    </row>
    <row r="60" spans="1:5" s="16" customFormat="1" ht="13.5" thickBot="1" x14ac:dyDescent="0.25">
      <c r="A60" s="88">
        <v>60</v>
      </c>
      <c r="B60" s="9"/>
      <c r="C60" s="45" t="s">
        <v>19</v>
      </c>
      <c r="D60" s="64">
        <v>320</v>
      </c>
    </row>
    <row r="61" spans="1:5" ht="13.5" thickBot="1" x14ac:dyDescent="0.25">
      <c r="A61" s="75" t="s">
        <v>18</v>
      </c>
      <c r="B61" s="6" t="s">
        <v>57</v>
      </c>
      <c r="C61" s="15"/>
      <c r="D61" s="78">
        <f>SUM(D62+D64)</f>
        <v>882305</v>
      </c>
    </row>
    <row r="62" spans="1:5" x14ac:dyDescent="0.2">
      <c r="A62" s="86"/>
      <c r="B62" s="49" t="s">
        <v>33</v>
      </c>
      <c r="C62" s="50"/>
      <c r="D62" s="103">
        <f>SUM(D63:D63)</f>
        <v>366922</v>
      </c>
    </row>
    <row r="63" spans="1:5" x14ac:dyDescent="0.2">
      <c r="A63" s="88">
        <v>413</v>
      </c>
      <c r="B63" s="9"/>
      <c r="C63" s="56" t="s">
        <v>34</v>
      </c>
      <c r="D63" s="64">
        <v>366922</v>
      </c>
    </row>
    <row r="64" spans="1:5" x14ac:dyDescent="0.2">
      <c r="A64" s="84"/>
      <c r="B64" s="9" t="s">
        <v>37</v>
      </c>
      <c r="C64" s="45"/>
      <c r="D64" s="104">
        <f>SUM(D65:D67)</f>
        <v>515383</v>
      </c>
    </row>
    <row r="65" spans="1:4" x14ac:dyDescent="0.2">
      <c r="A65" s="88">
        <v>50</v>
      </c>
      <c r="B65" s="9"/>
      <c r="C65" s="45" t="s">
        <v>5</v>
      </c>
      <c r="D65" s="64">
        <v>162131</v>
      </c>
    </row>
    <row r="66" spans="1:4" x14ac:dyDescent="0.2">
      <c r="A66" s="88">
        <v>55</v>
      </c>
      <c r="B66" s="9"/>
      <c r="C66" s="45" t="s">
        <v>6</v>
      </c>
      <c r="D66" s="64">
        <v>353172</v>
      </c>
    </row>
    <row r="67" spans="1:4" ht="13.5" thickBot="1" x14ac:dyDescent="0.25">
      <c r="A67" s="90">
        <v>60</v>
      </c>
      <c r="B67" s="11"/>
      <c r="C67" s="48" t="s">
        <v>19</v>
      </c>
      <c r="D67" s="63">
        <v>80</v>
      </c>
    </row>
  </sheetData>
  <mergeCells count="1">
    <mergeCell ref="B6:C6"/>
  </mergeCells>
  <pageMargins left="0.7" right="0.7" top="0.75" bottom="0.75" header="0.3" footer="0.3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G18" sqref="G18"/>
    </sheetView>
  </sheetViews>
  <sheetFormatPr defaultRowHeight="12.75" x14ac:dyDescent="0.2"/>
  <cols>
    <col min="1" max="1" width="4.5703125" style="3" customWidth="1"/>
    <col min="2" max="2" width="6" style="3" customWidth="1"/>
    <col min="3" max="3" width="56.42578125" style="3" customWidth="1"/>
    <col min="4" max="4" width="20.7109375" style="57" customWidth="1"/>
    <col min="5" max="249" width="9.140625" style="3"/>
    <col min="250" max="250" width="8.42578125" style="3" customWidth="1"/>
    <col min="251" max="251" width="3.5703125" style="3" customWidth="1"/>
    <col min="252" max="252" width="47.5703125" style="3" customWidth="1"/>
    <col min="253" max="253" width="14" style="3" customWidth="1"/>
    <col min="254" max="254" width="13.28515625" style="3" customWidth="1"/>
    <col min="255" max="255" width="14.42578125" style="3" customWidth="1"/>
    <col min="256" max="256" width="10" style="3" customWidth="1"/>
    <col min="257" max="505" width="9.140625" style="3"/>
    <col min="506" max="506" width="8.42578125" style="3" customWidth="1"/>
    <col min="507" max="507" width="3.5703125" style="3" customWidth="1"/>
    <col min="508" max="508" width="47.5703125" style="3" customWidth="1"/>
    <col min="509" max="509" width="14" style="3" customWidth="1"/>
    <col min="510" max="510" width="13.28515625" style="3" customWidth="1"/>
    <col min="511" max="511" width="14.42578125" style="3" customWidth="1"/>
    <col min="512" max="512" width="10" style="3" customWidth="1"/>
    <col min="513" max="761" width="9.140625" style="3"/>
    <col min="762" max="762" width="8.42578125" style="3" customWidth="1"/>
    <col min="763" max="763" width="3.5703125" style="3" customWidth="1"/>
    <col min="764" max="764" width="47.5703125" style="3" customWidth="1"/>
    <col min="765" max="765" width="14" style="3" customWidth="1"/>
    <col min="766" max="766" width="13.28515625" style="3" customWidth="1"/>
    <col min="767" max="767" width="14.42578125" style="3" customWidth="1"/>
    <col min="768" max="768" width="10" style="3" customWidth="1"/>
    <col min="769" max="1017" width="9.140625" style="3"/>
    <col min="1018" max="1018" width="8.42578125" style="3" customWidth="1"/>
    <col min="1019" max="1019" width="3.5703125" style="3" customWidth="1"/>
    <col min="1020" max="1020" width="47.5703125" style="3" customWidth="1"/>
    <col min="1021" max="1021" width="14" style="3" customWidth="1"/>
    <col min="1022" max="1022" width="13.28515625" style="3" customWidth="1"/>
    <col min="1023" max="1023" width="14.42578125" style="3" customWidth="1"/>
    <col min="1024" max="1024" width="10" style="3" customWidth="1"/>
    <col min="1025" max="1273" width="9.140625" style="3"/>
    <col min="1274" max="1274" width="8.42578125" style="3" customWidth="1"/>
    <col min="1275" max="1275" width="3.5703125" style="3" customWidth="1"/>
    <col min="1276" max="1276" width="47.5703125" style="3" customWidth="1"/>
    <col min="1277" max="1277" width="14" style="3" customWidth="1"/>
    <col min="1278" max="1278" width="13.28515625" style="3" customWidth="1"/>
    <col min="1279" max="1279" width="14.42578125" style="3" customWidth="1"/>
    <col min="1280" max="1280" width="10" style="3" customWidth="1"/>
    <col min="1281" max="1529" width="9.140625" style="3"/>
    <col min="1530" max="1530" width="8.42578125" style="3" customWidth="1"/>
    <col min="1531" max="1531" width="3.5703125" style="3" customWidth="1"/>
    <col min="1532" max="1532" width="47.5703125" style="3" customWidth="1"/>
    <col min="1533" max="1533" width="14" style="3" customWidth="1"/>
    <col min="1534" max="1534" width="13.28515625" style="3" customWidth="1"/>
    <col min="1535" max="1535" width="14.42578125" style="3" customWidth="1"/>
    <col min="1536" max="1536" width="10" style="3" customWidth="1"/>
    <col min="1537" max="1785" width="9.140625" style="3"/>
    <col min="1786" max="1786" width="8.42578125" style="3" customWidth="1"/>
    <col min="1787" max="1787" width="3.5703125" style="3" customWidth="1"/>
    <col min="1788" max="1788" width="47.5703125" style="3" customWidth="1"/>
    <col min="1789" max="1789" width="14" style="3" customWidth="1"/>
    <col min="1790" max="1790" width="13.28515625" style="3" customWidth="1"/>
    <col min="1791" max="1791" width="14.42578125" style="3" customWidth="1"/>
    <col min="1792" max="1792" width="10" style="3" customWidth="1"/>
    <col min="1793" max="2041" width="9.140625" style="3"/>
    <col min="2042" max="2042" width="8.42578125" style="3" customWidth="1"/>
    <col min="2043" max="2043" width="3.5703125" style="3" customWidth="1"/>
    <col min="2044" max="2044" width="47.5703125" style="3" customWidth="1"/>
    <col min="2045" max="2045" width="14" style="3" customWidth="1"/>
    <col min="2046" max="2046" width="13.28515625" style="3" customWidth="1"/>
    <col min="2047" max="2047" width="14.42578125" style="3" customWidth="1"/>
    <col min="2048" max="2048" width="10" style="3" customWidth="1"/>
    <col min="2049" max="2297" width="9.140625" style="3"/>
    <col min="2298" max="2298" width="8.42578125" style="3" customWidth="1"/>
    <col min="2299" max="2299" width="3.5703125" style="3" customWidth="1"/>
    <col min="2300" max="2300" width="47.5703125" style="3" customWidth="1"/>
    <col min="2301" max="2301" width="14" style="3" customWidth="1"/>
    <col min="2302" max="2302" width="13.28515625" style="3" customWidth="1"/>
    <col min="2303" max="2303" width="14.42578125" style="3" customWidth="1"/>
    <col min="2304" max="2304" width="10" style="3" customWidth="1"/>
    <col min="2305" max="2553" width="9.140625" style="3"/>
    <col min="2554" max="2554" width="8.42578125" style="3" customWidth="1"/>
    <col min="2555" max="2555" width="3.5703125" style="3" customWidth="1"/>
    <col min="2556" max="2556" width="47.5703125" style="3" customWidth="1"/>
    <col min="2557" max="2557" width="14" style="3" customWidth="1"/>
    <col min="2558" max="2558" width="13.28515625" style="3" customWidth="1"/>
    <col min="2559" max="2559" width="14.42578125" style="3" customWidth="1"/>
    <col min="2560" max="2560" width="10" style="3" customWidth="1"/>
    <col min="2561" max="2809" width="9.140625" style="3"/>
    <col min="2810" max="2810" width="8.42578125" style="3" customWidth="1"/>
    <col min="2811" max="2811" width="3.5703125" style="3" customWidth="1"/>
    <col min="2812" max="2812" width="47.5703125" style="3" customWidth="1"/>
    <col min="2813" max="2813" width="14" style="3" customWidth="1"/>
    <col min="2814" max="2814" width="13.28515625" style="3" customWidth="1"/>
    <col min="2815" max="2815" width="14.42578125" style="3" customWidth="1"/>
    <col min="2816" max="2816" width="10" style="3" customWidth="1"/>
    <col min="2817" max="3065" width="9.140625" style="3"/>
    <col min="3066" max="3066" width="8.42578125" style="3" customWidth="1"/>
    <col min="3067" max="3067" width="3.5703125" style="3" customWidth="1"/>
    <col min="3068" max="3068" width="47.5703125" style="3" customWidth="1"/>
    <col min="3069" max="3069" width="14" style="3" customWidth="1"/>
    <col min="3070" max="3070" width="13.28515625" style="3" customWidth="1"/>
    <col min="3071" max="3071" width="14.42578125" style="3" customWidth="1"/>
    <col min="3072" max="3072" width="10" style="3" customWidth="1"/>
    <col min="3073" max="3321" width="9.140625" style="3"/>
    <col min="3322" max="3322" width="8.42578125" style="3" customWidth="1"/>
    <col min="3323" max="3323" width="3.5703125" style="3" customWidth="1"/>
    <col min="3324" max="3324" width="47.5703125" style="3" customWidth="1"/>
    <col min="3325" max="3325" width="14" style="3" customWidth="1"/>
    <col min="3326" max="3326" width="13.28515625" style="3" customWidth="1"/>
    <col min="3327" max="3327" width="14.42578125" style="3" customWidth="1"/>
    <col min="3328" max="3328" width="10" style="3" customWidth="1"/>
    <col min="3329" max="3577" width="9.140625" style="3"/>
    <col min="3578" max="3578" width="8.42578125" style="3" customWidth="1"/>
    <col min="3579" max="3579" width="3.5703125" style="3" customWidth="1"/>
    <col min="3580" max="3580" width="47.5703125" style="3" customWidth="1"/>
    <col min="3581" max="3581" width="14" style="3" customWidth="1"/>
    <col min="3582" max="3582" width="13.28515625" style="3" customWidth="1"/>
    <col min="3583" max="3583" width="14.42578125" style="3" customWidth="1"/>
    <col min="3584" max="3584" width="10" style="3" customWidth="1"/>
    <col min="3585" max="3833" width="9.140625" style="3"/>
    <col min="3834" max="3834" width="8.42578125" style="3" customWidth="1"/>
    <col min="3835" max="3835" width="3.5703125" style="3" customWidth="1"/>
    <col min="3836" max="3836" width="47.5703125" style="3" customWidth="1"/>
    <col min="3837" max="3837" width="14" style="3" customWidth="1"/>
    <col min="3838" max="3838" width="13.28515625" style="3" customWidth="1"/>
    <col min="3839" max="3839" width="14.42578125" style="3" customWidth="1"/>
    <col min="3840" max="3840" width="10" style="3" customWidth="1"/>
    <col min="3841" max="4089" width="9.140625" style="3"/>
    <col min="4090" max="4090" width="8.42578125" style="3" customWidth="1"/>
    <col min="4091" max="4091" width="3.5703125" style="3" customWidth="1"/>
    <col min="4092" max="4092" width="47.5703125" style="3" customWidth="1"/>
    <col min="4093" max="4093" width="14" style="3" customWidth="1"/>
    <col min="4094" max="4094" width="13.28515625" style="3" customWidth="1"/>
    <col min="4095" max="4095" width="14.42578125" style="3" customWidth="1"/>
    <col min="4096" max="4096" width="10" style="3" customWidth="1"/>
    <col min="4097" max="4345" width="9.140625" style="3"/>
    <col min="4346" max="4346" width="8.42578125" style="3" customWidth="1"/>
    <col min="4347" max="4347" width="3.5703125" style="3" customWidth="1"/>
    <col min="4348" max="4348" width="47.5703125" style="3" customWidth="1"/>
    <col min="4349" max="4349" width="14" style="3" customWidth="1"/>
    <col min="4350" max="4350" width="13.28515625" style="3" customWidth="1"/>
    <col min="4351" max="4351" width="14.42578125" style="3" customWidth="1"/>
    <col min="4352" max="4352" width="10" style="3" customWidth="1"/>
    <col min="4353" max="4601" width="9.140625" style="3"/>
    <col min="4602" max="4602" width="8.42578125" style="3" customWidth="1"/>
    <col min="4603" max="4603" width="3.5703125" style="3" customWidth="1"/>
    <col min="4604" max="4604" width="47.5703125" style="3" customWidth="1"/>
    <col min="4605" max="4605" width="14" style="3" customWidth="1"/>
    <col min="4606" max="4606" width="13.28515625" style="3" customWidth="1"/>
    <col min="4607" max="4607" width="14.42578125" style="3" customWidth="1"/>
    <col min="4608" max="4608" width="10" style="3" customWidth="1"/>
    <col min="4609" max="4857" width="9.140625" style="3"/>
    <col min="4858" max="4858" width="8.42578125" style="3" customWidth="1"/>
    <col min="4859" max="4859" width="3.5703125" style="3" customWidth="1"/>
    <col min="4860" max="4860" width="47.5703125" style="3" customWidth="1"/>
    <col min="4861" max="4861" width="14" style="3" customWidth="1"/>
    <col min="4862" max="4862" width="13.28515625" style="3" customWidth="1"/>
    <col min="4863" max="4863" width="14.42578125" style="3" customWidth="1"/>
    <col min="4864" max="4864" width="10" style="3" customWidth="1"/>
    <col min="4865" max="5113" width="9.140625" style="3"/>
    <col min="5114" max="5114" width="8.42578125" style="3" customWidth="1"/>
    <col min="5115" max="5115" width="3.5703125" style="3" customWidth="1"/>
    <col min="5116" max="5116" width="47.5703125" style="3" customWidth="1"/>
    <col min="5117" max="5117" width="14" style="3" customWidth="1"/>
    <col min="5118" max="5118" width="13.28515625" style="3" customWidth="1"/>
    <col min="5119" max="5119" width="14.42578125" style="3" customWidth="1"/>
    <col min="5120" max="5120" width="10" style="3" customWidth="1"/>
    <col min="5121" max="5369" width="9.140625" style="3"/>
    <col min="5370" max="5370" width="8.42578125" style="3" customWidth="1"/>
    <col min="5371" max="5371" width="3.5703125" style="3" customWidth="1"/>
    <col min="5372" max="5372" width="47.5703125" style="3" customWidth="1"/>
    <col min="5373" max="5373" width="14" style="3" customWidth="1"/>
    <col min="5374" max="5374" width="13.28515625" style="3" customWidth="1"/>
    <col min="5375" max="5375" width="14.42578125" style="3" customWidth="1"/>
    <col min="5376" max="5376" width="10" style="3" customWidth="1"/>
    <col min="5377" max="5625" width="9.140625" style="3"/>
    <col min="5626" max="5626" width="8.42578125" style="3" customWidth="1"/>
    <col min="5627" max="5627" width="3.5703125" style="3" customWidth="1"/>
    <col min="5628" max="5628" width="47.5703125" style="3" customWidth="1"/>
    <col min="5629" max="5629" width="14" style="3" customWidth="1"/>
    <col min="5630" max="5630" width="13.28515625" style="3" customWidth="1"/>
    <col min="5631" max="5631" width="14.42578125" style="3" customWidth="1"/>
    <col min="5632" max="5632" width="10" style="3" customWidth="1"/>
    <col min="5633" max="5881" width="9.140625" style="3"/>
    <col min="5882" max="5882" width="8.42578125" style="3" customWidth="1"/>
    <col min="5883" max="5883" width="3.5703125" style="3" customWidth="1"/>
    <col min="5884" max="5884" width="47.5703125" style="3" customWidth="1"/>
    <col min="5885" max="5885" width="14" style="3" customWidth="1"/>
    <col min="5886" max="5886" width="13.28515625" style="3" customWidth="1"/>
    <col min="5887" max="5887" width="14.42578125" style="3" customWidth="1"/>
    <col min="5888" max="5888" width="10" style="3" customWidth="1"/>
    <col min="5889" max="6137" width="9.140625" style="3"/>
    <col min="6138" max="6138" width="8.42578125" style="3" customWidth="1"/>
    <col min="6139" max="6139" width="3.5703125" style="3" customWidth="1"/>
    <col min="6140" max="6140" width="47.5703125" style="3" customWidth="1"/>
    <col min="6141" max="6141" width="14" style="3" customWidth="1"/>
    <col min="6142" max="6142" width="13.28515625" style="3" customWidth="1"/>
    <col min="6143" max="6143" width="14.42578125" style="3" customWidth="1"/>
    <col min="6144" max="6144" width="10" style="3" customWidth="1"/>
    <col min="6145" max="6393" width="9.140625" style="3"/>
    <col min="6394" max="6394" width="8.42578125" style="3" customWidth="1"/>
    <col min="6395" max="6395" width="3.5703125" style="3" customWidth="1"/>
    <col min="6396" max="6396" width="47.5703125" style="3" customWidth="1"/>
    <col min="6397" max="6397" width="14" style="3" customWidth="1"/>
    <col min="6398" max="6398" width="13.28515625" style="3" customWidth="1"/>
    <col min="6399" max="6399" width="14.42578125" style="3" customWidth="1"/>
    <col min="6400" max="6400" width="10" style="3" customWidth="1"/>
    <col min="6401" max="6649" width="9.140625" style="3"/>
    <col min="6650" max="6650" width="8.42578125" style="3" customWidth="1"/>
    <col min="6651" max="6651" width="3.5703125" style="3" customWidth="1"/>
    <col min="6652" max="6652" width="47.5703125" style="3" customWidth="1"/>
    <col min="6653" max="6653" width="14" style="3" customWidth="1"/>
    <col min="6654" max="6654" width="13.28515625" style="3" customWidth="1"/>
    <col min="6655" max="6655" width="14.42578125" style="3" customWidth="1"/>
    <col min="6656" max="6656" width="10" style="3" customWidth="1"/>
    <col min="6657" max="6905" width="9.140625" style="3"/>
    <col min="6906" max="6906" width="8.42578125" style="3" customWidth="1"/>
    <col min="6907" max="6907" width="3.5703125" style="3" customWidth="1"/>
    <col min="6908" max="6908" width="47.5703125" style="3" customWidth="1"/>
    <col min="6909" max="6909" width="14" style="3" customWidth="1"/>
    <col min="6910" max="6910" width="13.28515625" style="3" customWidth="1"/>
    <col min="6911" max="6911" width="14.42578125" style="3" customWidth="1"/>
    <col min="6912" max="6912" width="10" style="3" customWidth="1"/>
    <col min="6913" max="7161" width="9.140625" style="3"/>
    <col min="7162" max="7162" width="8.42578125" style="3" customWidth="1"/>
    <col min="7163" max="7163" width="3.5703125" style="3" customWidth="1"/>
    <col min="7164" max="7164" width="47.5703125" style="3" customWidth="1"/>
    <col min="7165" max="7165" width="14" style="3" customWidth="1"/>
    <col min="7166" max="7166" width="13.28515625" style="3" customWidth="1"/>
    <col min="7167" max="7167" width="14.42578125" style="3" customWidth="1"/>
    <col min="7168" max="7168" width="10" style="3" customWidth="1"/>
    <col min="7169" max="7417" width="9.140625" style="3"/>
    <col min="7418" max="7418" width="8.42578125" style="3" customWidth="1"/>
    <col min="7419" max="7419" width="3.5703125" style="3" customWidth="1"/>
    <col min="7420" max="7420" width="47.5703125" style="3" customWidth="1"/>
    <col min="7421" max="7421" width="14" style="3" customWidth="1"/>
    <col min="7422" max="7422" width="13.28515625" style="3" customWidth="1"/>
    <col min="7423" max="7423" width="14.42578125" style="3" customWidth="1"/>
    <col min="7424" max="7424" width="10" style="3" customWidth="1"/>
    <col min="7425" max="7673" width="9.140625" style="3"/>
    <col min="7674" max="7674" width="8.42578125" style="3" customWidth="1"/>
    <col min="7675" max="7675" width="3.5703125" style="3" customWidth="1"/>
    <col min="7676" max="7676" width="47.5703125" style="3" customWidth="1"/>
    <col min="7677" max="7677" width="14" style="3" customWidth="1"/>
    <col min="7678" max="7678" width="13.28515625" style="3" customWidth="1"/>
    <col min="7679" max="7679" width="14.42578125" style="3" customWidth="1"/>
    <col min="7680" max="7680" width="10" style="3" customWidth="1"/>
    <col min="7681" max="7929" width="9.140625" style="3"/>
    <col min="7930" max="7930" width="8.42578125" style="3" customWidth="1"/>
    <col min="7931" max="7931" width="3.5703125" style="3" customWidth="1"/>
    <col min="7932" max="7932" width="47.5703125" style="3" customWidth="1"/>
    <col min="7933" max="7933" width="14" style="3" customWidth="1"/>
    <col min="7934" max="7934" width="13.28515625" style="3" customWidth="1"/>
    <col min="7935" max="7935" width="14.42578125" style="3" customWidth="1"/>
    <col min="7936" max="7936" width="10" style="3" customWidth="1"/>
    <col min="7937" max="8185" width="9.140625" style="3"/>
    <col min="8186" max="8186" width="8.42578125" style="3" customWidth="1"/>
    <col min="8187" max="8187" width="3.5703125" style="3" customWidth="1"/>
    <col min="8188" max="8188" width="47.5703125" style="3" customWidth="1"/>
    <col min="8189" max="8189" width="14" style="3" customWidth="1"/>
    <col min="8190" max="8190" width="13.28515625" style="3" customWidth="1"/>
    <col min="8191" max="8191" width="14.42578125" style="3" customWidth="1"/>
    <col min="8192" max="8192" width="10" style="3" customWidth="1"/>
    <col min="8193" max="8441" width="9.140625" style="3"/>
    <col min="8442" max="8442" width="8.42578125" style="3" customWidth="1"/>
    <col min="8443" max="8443" width="3.5703125" style="3" customWidth="1"/>
    <col min="8444" max="8444" width="47.5703125" style="3" customWidth="1"/>
    <col min="8445" max="8445" width="14" style="3" customWidth="1"/>
    <col min="8446" max="8446" width="13.28515625" style="3" customWidth="1"/>
    <col min="8447" max="8447" width="14.42578125" style="3" customWidth="1"/>
    <col min="8448" max="8448" width="10" style="3" customWidth="1"/>
    <col min="8449" max="8697" width="9.140625" style="3"/>
    <col min="8698" max="8698" width="8.42578125" style="3" customWidth="1"/>
    <col min="8699" max="8699" width="3.5703125" style="3" customWidth="1"/>
    <col min="8700" max="8700" width="47.5703125" style="3" customWidth="1"/>
    <col min="8701" max="8701" width="14" style="3" customWidth="1"/>
    <col min="8702" max="8702" width="13.28515625" style="3" customWidth="1"/>
    <col min="8703" max="8703" width="14.42578125" style="3" customWidth="1"/>
    <col min="8704" max="8704" width="10" style="3" customWidth="1"/>
    <col min="8705" max="8953" width="9.140625" style="3"/>
    <col min="8954" max="8954" width="8.42578125" style="3" customWidth="1"/>
    <col min="8955" max="8955" width="3.5703125" style="3" customWidth="1"/>
    <col min="8956" max="8956" width="47.5703125" style="3" customWidth="1"/>
    <col min="8957" max="8957" width="14" style="3" customWidth="1"/>
    <col min="8958" max="8958" width="13.28515625" style="3" customWidth="1"/>
    <col min="8959" max="8959" width="14.42578125" style="3" customWidth="1"/>
    <col min="8960" max="8960" width="10" style="3" customWidth="1"/>
    <col min="8961" max="9209" width="9.140625" style="3"/>
    <col min="9210" max="9210" width="8.42578125" style="3" customWidth="1"/>
    <col min="9211" max="9211" width="3.5703125" style="3" customWidth="1"/>
    <col min="9212" max="9212" width="47.5703125" style="3" customWidth="1"/>
    <col min="9213" max="9213" width="14" style="3" customWidth="1"/>
    <col min="9214" max="9214" width="13.28515625" style="3" customWidth="1"/>
    <col min="9215" max="9215" width="14.42578125" style="3" customWidth="1"/>
    <col min="9216" max="9216" width="10" style="3" customWidth="1"/>
    <col min="9217" max="9465" width="9.140625" style="3"/>
    <col min="9466" max="9466" width="8.42578125" style="3" customWidth="1"/>
    <col min="9467" max="9467" width="3.5703125" style="3" customWidth="1"/>
    <col min="9468" max="9468" width="47.5703125" style="3" customWidth="1"/>
    <col min="9469" max="9469" width="14" style="3" customWidth="1"/>
    <col min="9470" max="9470" width="13.28515625" style="3" customWidth="1"/>
    <col min="9471" max="9471" width="14.42578125" style="3" customWidth="1"/>
    <col min="9472" max="9472" width="10" style="3" customWidth="1"/>
    <col min="9473" max="9721" width="9.140625" style="3"/>
    <col min="9722" max="9722" width="8.42578125" style="3" customWidth="1"/>
    <col min="9723" max="9723" width="3.5703125" style="3" customWidth="1"/>
    <col min="9724" max="9724" width="47.5703125" style="3" customWidth="1"/>
    <col min="9725" max="9725" width="14" style="3" customWidth="1"/>
    <col min="9726" max="9726" width="13.28515625" style="3" customWidth="1"/>
    <col min="9727" max="9727" width="14.42578125" style="3" customWidth="1"/>
    <col min="9728" max="9728" width="10" style="3" customWidth="1"/>
    <col min="9729" max="9977" width="9.140625" style="3"/>
    <col min="9978" max="9978" width="8.42578125" style="3" customWidth="1"/>
    <col min="9979" max="9979" width="3.5703125" style="3" customWidth="1"/>
    <col min="9980" max="9980" width="47.5703125" style="3" customWidth="1"/>
    <col min="9981" max="9981" width="14" style="3" customWidth="1"/>
    <col min="9982" max="9982" width="13.28515625" style="3" customWidth="1"/>
    <col min="9983" max="9983" width="14.42578125" style="3" customWidth="1"/>
    <col min="9984" max="9984" width="10" style="3" customWidth="1"/>
    <col min="9985" max="10233" width="9.140625" style="3"/>
    <col min="10234" max="10234" width="8.42578125" style="3" customWidth="1"/>
    <col min="10235" max="10235" width="3.5703125" style="3" customWidth="1"/>
    <col min="10236" max="10236" width="47.5703125" style="3" customWidth="1"/>
    <col min="10237" max="10237" width="14" style="3" customWidth="1"/>
    <col min="10238" max="10238" width="13.28515625" style="3" customWidth="1"/>
    <col min="10239" max="10239" width="14.42578125" style="3" customWidth="1"/>
    <col min="10240" max="10240" width="10" style="3" customWidth="1"/>
    <col min="10241" max="10489" width="9.140625" style="3"/>
    <col min="10490" max="10490" width="8.42578125" style="3" customWidth="1"/>
    <col min="10491" max="10491" width="3.5703125" style="3" customWidth="1"/>
    <col min="10492" max="10492" width="47.5703125" style="3" customWidth="1"/>
    <col min="10493" max="10493" width="14" style="3" customWidth="1"/>
    <col min="10494" max="10494" width="13.28515625" style="3" customWidth="1"/>
    <col min="10495" max="10495" width="14.42578125" style="3" customWidth="1"/>
    <col min="10496" max="10496" width="10" style="3" customWidth="1"/>
    <col min="10497" max="10745" width="9.140625" style="3"/>
    <col min="10746" max="10746" width="8.42578125" style="3" customWidth="1"/>
    <col min="10747" max="10747" width="3.5703125" style="3" customWidth="1"/>
    <col min="10748" max="10748" width="47.5703125" style="3" customWidth="1"/>
    <col min="10749" max="10749" width="14" style="3" customWidth="1"/>
    <col min="10750" max="10750" width="13.28515625" style="3" customWidth="1"/>
    <col min="10751" max="10751" width="14.42578125" style="3" customWidth="1"/>
    <col min="10752" max="10752" width="10" style="3" customWidth="1"/>
    <col min="10753" max="11001" width="9.140625" style="3"/>
    <col min="11002" max="11002" width="8.42578125" style="3" customWidth="1"/>
    <col min="11003" max="11003" width="3.5703125" style="3" customWidth="1"/>
    <col min="11004" max="11004" width="47.5703125" style="3" customWidth="1"/>
    <col min="11005" max="11005" width="14" style="3" customWidth="1"/>
    <col min="11006" max="11006" width="13.28515625" style="3" customWidth="1"/>
    <col min="11007" max="11007" width="14.42578125" style="3" customWidth="1"/>
    <col min="11008" max="11008" width="10" style="3" customWidth="1"/>
    <col min="11009" max="11257" width="9.140625" style="3"/>
    <col min="11258" max="11258" width="8.42578125" style="3" customWidth="1"/>
    <col min="11259" max="11259" width="3.5703125" style="3" customWidth="1"/>
    <col min="11260" max="11260" width="47.5703125" style="3" customWidth="1"/>
    <col min="11261" max="11261" width="14" style="3" customWidth="1"/>
    <col min="11262" max="11262" width="13.28515625" style="3" customWidth="1"/>
    <col min="11263" max="11263" width="14.42578125" style="3" customWidth="1"/>
    <col min="11264" max="11264" width="10" style="3" customWidth="1"/>
    <col min="11265" max="11513" width="9.140625" style="3"/>
    <col min="11514" max="11514" width="8.42578125" style="3" customWidth="1"/>
    <col min="11515" max="11515" width="3.5703125" style="3" customWidth="1"/>
    <col min="11516" max="11516" width="47.5703125" style="3" customWidth="1"/>
    <col min="11517" max="11517" width="14" style="3" customWidth="1"/>
    <col min="11518" max="11518" width="13.28515625" style="3" customWidth="1"/>
    <col min="11519" max="11519" width="14.42578125" style="3" customWidth="1"/>
    <col min="11520" max="11520" width="10" style="3" customWidth="1"/>
    <col min="11521" max="11769" width="9.140625" style="3"/>
    <col min="11770" max="11770" width="8.42578125" style="3" customWidth="1"/>
    <col min="11771" max="11771" width="3.5703125" style="3" customWidth="1"/>
    <col min="11772" max="11772" width="47.5703125" style="3" customWidth="1"/>
    <col min="11773" max="11773" width="14" style="3" customWidth="1"/>
    <col min="11774" max="11774" width="13.28515625" style="3" customWidth="1"/>
    <col min="11775" max="11775" width="14.42578125" style="3" customWidth="1"/>
    <col min="11776" max="11776" width="10" style="3" customWidth="1"/>
    <col min="11777" max="12025" width="9.140625" style="3"/>
    <col min="12026" max="12026" width="8.42578125" style="3" customWidth="1"/>
    <col min="12027" max="12027" width="3.5703125" style="3" customWidth="1"/>
    <col min="12028" max="12028" width="47.5703125" style="3" customWidth="1"/>
    <col min="12029" max="12029" width="14" style="3" customWidth="1"/>
    <col min="12030" max="12030" width="13.28515625" style="3" customWidth="1"/>
    <col min="12031" max="12031" width="14.42578125" style="3" customWidth="1"/>
    <col min="12032" max="12032" width="10" style="3" customWidth="1"/>
    <col min="12033" max="12281" width="9.140625" style="3"/>
    <col min="12282" max="12282" width="8.42578125" style="3" customWidth="1"/>
    <col min="12283" max="12283" width="3.5703125" style="3" customWidth="1"/>
    <col min="12284" max="12284" width="47.5703125" style="3" customWidth="1"/>
    <col min="12285" max="12285" width="14" style="3" customWidth="1"/>
    <col min="12286" max="12286" width="13.28515625" style="3" customWidth="1"/>
    <col min="12287" max="12287" width="14.42578125" style="3" customWidth="1"/>
    <col min="12288" max="12288" width="10" style="3" customWidth="1"/>
    <col min="12289" max="12537" width="9.140625" style="3"/>
    <col min="12538" max="12538" width="8.42578125" style="3" customWidth="1"/>
    <col min="12539" max="12539" width="3.5703125" style="3" customWidth="1"/>
    <col min="12540" max="12540" width="47.5703125" style="3" customWidth="1"/>
    <col min="12541" max="12541" width="14" style="3" customWidth="1"/>
    <col min="12542" max="12542" width="13.28515625" style="3" customWidth="1"/>
    <col min="12543" max="12543" width="14.42578125" style="3" customWidth="1"/>
    <col min="12544" max="12544" width="10" style="3" customWidth="1"/>
    <col min="12545" max="12793" width="9.140625" style="3"/>
    <col min="12794" max="12794" width="8.42578125" style="3" customWidth="1"/>
    <col min="12795" max="12795" width="3.5703125" style="3" customWidth="1"/>
    <col min="12796" max="12796" width="47.5703125" style="3" customWidth="1"/>
    <col min="12797" max="12797" width="14" style="3" customWidth="1"/>
    <col min="12798" max="12798" width="13.28515625" style="3" customWidth="1"/>
    <col min="12799" max="12799" width="14.42578125" style="3" customWidth="1"/>
    <col min="12800" max="12800" width="10" style="3" customWidth="1"/>
    <col min="12801" max="13049" width="9.140625" style="3"/>
    <col min="13050" max="13050" width="8.42578125" style="3" customWidth="1"/>
    <col min="13051" max="13051" width="3.5703125" style="3" customWidth="1"/>
    <col min="13052" max="13052" width="47.5703125" style="3" customWidth="1"/>
    <col min="13053" max="13053" width="14" style="3" customWidth="1"/>
    <col min="13054" max="13054" width="13.28515625" style="3" customWidth="1"/>
    <col min="13055" max="13055" width="14.42578125" style="3" customWidth="1"/>
    <col min="13056" max="13056" width="10" style="3" customWidth="1"/>
    <col min="13057" max="13305" width="9.140625" style="3"/>
    <col min="13306" max="13306" width="8.42578125" style="3" customWidth="1"/>
    <col min="13307" max="13307" width="3.5703125" style="3" customWidth="1"/>
    <col min="13308" max="13308" width="47.5703125" style="3" customWidth="1"/>
    <col min="13309" max="13309" width="14" style="3" customWidth="1"/>
    <col min="13310" max="13310" width="13.28515625" style="3" customWidth="1"/>
    <col min="13311" max="13311" width="14.42578125" style="3" customWidth="1"/>
    <col min="13312" max="13312" width="10" style="3" customWidth="1"/>
    <col min="13313" max="13561" width="9.140625" style="3"/>
    <col min="13562" max="13562" width="8.42578125" style="3" customWidth="1"/>
    <col min="13563" max="13563" width="3.5703125" style="3" customWidth="1"/>
    <col min="13564" max="13564" width="47.5703125" style="3" customWidth="1"/>
    <col min="13565" max="13565" width="14" style="3" customWidth="1"/>
    <col min="13566" max="13566" width="13.28515625" style="3" customWidth="1"/>
    <col min="13567" max="13567" width="14.42578125" style="3" customWidth="1"/>
    <col min="13568" max="13568" width="10" style="3" customWidth="1"/>
    <col min="13569" max="13817" width="9.140625" style="3"/>
    <col min="13818" max="13818" width="8.42578125" style="3" customWidth="1"/>
    <col min="13819" max="13819" width="3.5703125" style="3" customWidth="1"/>
    <col min="13820" max="13820" width="47.5703125" style="3" customWidth="1"/>
    <col min="13821" max="13821" width="14" style="3" customWidth="1"/>
    <col min="13822" max="13822" width="13.28515625" style="3" customWidth="1"/>
    <col min="13823" max="13823" width="14.42578125" style="3" customWidth="1"/>
    <col min="13824" max="13824" width="10" style="3" customWidth="1"/>
    <col min="13825" max="14073" width="9.140625" style="3"/>
    <col min="14074" max="14074" width="8.42578125" style="3" customWidth="1"/>
    <col min="14075" max="14075" width="3.5703125" style="3" customWidth="1"/>
    <col min="14076" max="14076" width="47.5703125" style="3" customWidth="1"/>
    <col min="14077" max="14077" width="14" style="3" customWidth="1"/>
    <col min="14078" max="14078" width="13.28515625" style="3" customWidth="1"/>
    <col min="14079" max="14079" width="14.42578125" style="3" customWidth="1"/>
    <col min="14080" max="14080" width="10" style="3" customWidth="1"/>
    <col min="14081" max="14329" width="9.140625" style="3"/>
    <col min="14330" max="14330" width="8.42578125" style="3" customWidth="1"/>
    <col min="14331" max="14331" width="3.5703125" style="3" customWidth="1"/>
    <col min="14332" max="14332" width="47.5703125" style="3" customWidth="1"/>
    <col min="14333" max="14333" width="14" style="3" customWidth="1"/>
    <col min="14334" max="14334" width="13.28515625" style="3" customWidth="1"/>
    <col min="14335" max="14335" width="14.42578125" style="3" customWidth="1"/>
    <col min="14336" max="14336" width="10" style="3" customWidth="1"/>
    <col min="14337" max="14585" width="9.140625" style="3"/>
    <col min="14586" max="14586" width="8.42578125" style="3" customWidth="1"/>
    <col min="14587" max="14587" width="3.5703125" style="3" customWidth="1"/>
    <col min="14588" max="14588" width="47.5703125" style="3" customWidth="1"/>
    <col min="14589" max="14589" width="14" style="3" customWidth="1"/>
    <col min="14590" max="14590" width="13.28515625" style="3" customWidth="1"/>
    <col min="14591" max="14591" width="14.42578125" style="3" customWidth="1"/>
    <col min="14592" max="14592" width="10" style="3" customWidth="1"/>
    <col min="14593" max="14841" width="9.140625" style="3"/>
    <col min="14842" max="14842" width="8.42578125" style="3" customWidth="1"/>
    <col min="14843" max="14843" width="3.5703125" style="3" customWidth="1"/>
    <col min="14844" max="14844" width="47.5703125" style="3" customWidth="1"/>
    <col min="14845" max="14845" width="14" style="3" customWidth="1"/>
    <col min="14846" max="14846" width="13.28515625" style="3" customWidth="1"/>
    <col min="14847" max="14847" width="14.42578125" style="3" customWidth="1"/>
    <col min="14848" max="14848" width="10" style="3" customWidth="1"/>
    <col min="14849" max="15097" width="9.140625" style="3"/>
    <col min="15098" max="15098" width="8.42578125" style="3" customWidth="1"/>
    <col min="15099" max="15099" width="3.5703125" style="3" customWidth="1"/>
    <col min="15100" max="15100" width="47.5703125" style="3" customWidth="1"/>
    <col min="15101" max="15101" width="14" style="3" customWidth="1"/>
    <col min="15102" max="15102" width="13.28515625" style="3" customWidth="1"/>
    <col min="15103" max="15103" width="14.42578125" style="3" customWidth="1"/>
    <col min="15104" max="15104" width="10" style="3" customWidth="1"/>
    <col min="15105" max="15353" width="9.140625" style="3"/>
    <col min="15354" max="15354" width="8.42578125" style="3" customWidth="1"/>
    <col min="15355" max="15355" width="3.5703125" style="3" customWidth="1"/>
    <col min="15356" max="15356" width="47.5703125" style="3" customWidth="1"/>
    <col min="15357" max="15357" width="14" style="3" customWidth="1"/>
    <col min="15358" max="15358" width="13.28515625" style="3" customWidth="1"/>
    <col min="15359" max="15359" width="14.42578125" style="3" customWidth="1"/>
    <col min="15360" max="15360" width="10" style="3" customWidth="1"/>
    <col min="15361" max="15609" width="9.140625" style="3"/>
    <col min="15610" max="15610" width="8.42578125" style="3" customWidth="1"/>
    <col min="15611" max="15611" width="3.5703125" style="3" customWidth="1"/>
    <col min="15612" max="15612" width="47.5703125" style="3" customWidth="1"/>
    <col min="15613" max="15613" width="14" style="3" customWidth="1"/>
    <col min="15614" max="15614" width="13.28515625" style="3" customWidth="1"/>
    <col min="15615" max="15615" width="14.42578125" style="3" customWidth="1"/>
    <col min="15616" max="15616" width="10" style="3" customWidth="1"/>
    <col min="15617" max="15865" width="9.140625" style="3"/>
    <col min="15866" max="15866" width="8.42578125" style="3" customWidth="1"/>
    <col min="15867" max="15867" width="3.5703125" style="3" customWidth="1"/>
    <col min="15868" max="15868" width="47.5703125" style="3" customWidth="1"/>
    <col min="15869" max="15869" width="14" style="3" customWidth="1"/>
    <col min="15870" max="15870" width="13.28515625" style="3" customWidth="1"/>
    <col min="15871" max="15871" width="14.42578125" style="3" customWidth="1"/>
    <col min="15872" max="15872" width="10" style="3" customWidth="1"/>
    <col min="15873" max="16121" width="9.140625" style="3"/>
    <col min="16122" max="16122" width="8.42578125" style="3" customWidth="1"/>
    <col min="16123" max="16123" width="3.5703125" style="3" customWidth="1"/>
    <col min="16124" max="16124" width="47.5703125" style="3" customWidth="1"/>
    <col min="16125" max="16125" width="14" style="3" customWidth="1"/>
    <col min="16126" max="16126" width="13.28515625" style="3" customWidth="1"/>
    <col min="16127" max="16127" width="14.42578125" style="3" customWidth="1"/>
    <col min="16128" max="16128" width="10" style="3" customWidth="1"/>
    <col min="16129" max="16384" width="9.140625" style="3"/>
  </cols>
  <sheetData>
    <row r="1" spans="1:4" x14ac:dyDescent="0.2">
      <c r="D1" s="22" t="s">
        <v>90</v>
      </c>
    </row>
    <row r="2" spans="1:4" ht="25.5" x14ac:dyDescent="0.2">
      <c r="B2" s="1"/>
      <c r="C2" s="2"/>
      <c r="D2" s="66" t="s">
        <v>63</v>
      </c>
    </row>
    <row r="3" spans="1:4" ht="13.5" thickBot="1" x14ac:dyDescent="0.25">
      <c r="A3" s="61" t="s">
        <v>96</v>
      </c>
      <c r="B3" s="4"/>
      <c r="C3" s="5"/>
    </row>
    <row r="4" spans="1:4" ht="51.75" customHeight="1" thickBot="1" x14ac:dyDescent="0.25">
      <c r="A4" s="35" t="s">
        <v>23</v>
      </c>
      <c r="B4" s="36" t="s">
        <v>24</v>
      </c>
      <c r="C4" s="37"/>
      <c r="D4" s="55" t="s">
        <v>116</v>
      </c>
    </row>
    <row r="5" spans="1:4" ht="37.5" customHeight="1" thickBot="1" x14ac:dyDescent="0.25">
      <c r="A5" s="73"/>
      <c r="B5" s="111" t="s">
        <v>89</v>
      </c>
      <c r="C5" s="112"/>
      <c r="D5" s="74">
        <f>SUM(D6+D8+D13+D15+D17+D24+D26)</f>
        <v>5100117</v>
      </c>
    </row>
    <row r="6" spans="1:4" ht="13.5" thickBot="1" x14ac:dyDescent="0.25">
      <c r="A6" s="75" t="s">
        <v>10</v>
      </c>
      <c r="B6" s="6" t="s">
        <v>49</v>
      </c>
      <c r="C6" s="58"/>
      <c r="D6" s="76">
        <f>SUM(D7)</f>
        <v>137550</v>
      </c>
    </row>
    <row r="7" spans="1:4" ht="13.5" thickBot="1" x14ac:dyDescent="0.25">
      <c r="A7" s="77"/>
      <c r="B7" s="59">
        <v>15</v>
      </c>
      <c r="C7" s="60" t="s">
        <v>106</v>
      </c>
      <c r="D7" s="65">
        <v>137550</v>
      </c>
    </row>
    <row r="8" spans="1:4" ht="13.5" thickBot="1" x14ac:dyDescent="0.25">
      <c r="A8" s="75" t="s">
        <v>12</v>
      </c>
      <c r="B8" s="6" t="s">
        <v>51</v>
      </c>
      <c r="C8" s="15"/>
      <c r="D8" s="78">
        <f>SUM(D9:D12)</f>
        <v>627313</v>
      </c>
    </row>
    <row r="9" spans="1:4" s="16" customFormat="1" ht="25.5" x14ac:dyDescent="0.2">
      <c r="A9" s="79"/>
      <c r="B9" s="29">
        <v>15</v>
      </c>
      <c r="C9" s="30" t="s">
        <v>119</v>
      </c>
      <c r="D9" s="62">
        <v>327313</v>
      </c>
    </row>
    <row r="10" spans="1:4" s="16" customFormat="1" x14ac:dyDescent="0.2">
      <c r="A10" s="79"/>
      <c r="B10" s="29">
        <v>15</v>
      </c>
      <c r="C10" s="30" t="s">
        <v>120</v>
      </c>
      <c r="D10" s="64">
        <v>30000</v>
      </c>
    </row>
    <row r="11" spans="1:4" s="16" customFormat="1" x14ac:dyDescent="0.2">
      <c r="A11" s="79"/>
      <c r="B11" s="29">
        <v>15</v>
      </c>
      <c r="C11" s="30" t="s">
        <v>107</v>
      </c>
      <c r="D11" s="64">
        <v>85000</v>
      </c>
    </row>
    <row r="12" spans="1:4" s="16" customFormat="1" ht="13.5" thickBot="1" x14ac:dyDescent="0.25">
      <c r="A12" s="79"/>
      <c r="B12" s="29">
        <v>15</v>
      </c>
      <c r="C12" s="30" t="s">
        <v>111</v>
      </c>
      <c r="D12" s="63">
        <v>185000</v>
      </c>
    </row>
    <row r="13" spans="1:4" s="16" customFormat="1" ht="13.5" thickBot="1" x14ac:dyDescent="0.25">
      <c r="A13" s="75" t="s">
        <v>13</v>
      </c>
      <c r="B13" s="6" t="s">
        <v>52</v>
      </c>
      <c r="C13" s="15"/>
      <c r="D13" s="78">
        <f>SUM(D14)</f>
        <v>158772</v>
      </c>
    </row>
    <row r="14" spans="1:4" s="16" customFormat="1" ht="13.5" thickBot="1" x14ac:dyDescent="0.25">
      <c r="A14" s="79"/>
      <c r="B14" s="29">
        <v>15</v>
      </c>
      <c r="C14" s="30" t="s">
        <v>112</v>
      </c>
      <c r="D14" s="65">
        <v>158772</v>
      </c>
    </row>
    <row r="15" spans="1:4" ht="13.5" thickBot="1" x14ac:dyDescent="0.25">
      <c r="A15" s="75" t="s">
        <v>14</v>
      </c>
      <c r="B15" s="6" t="s">
        <v>53</v>
      </c>
      <c r="C15" s="15"/>
      <c r="D15" s="78">
        <f>SUM(D16:D16)</f>
        <v>12416</v>
      </c>
    </row>
    <row r="16" spans="1:4" s="16" customFormat="1" ht="13.5" thickBot="1" x14ac:dyDescent="0.25">
      <c r="A16" s="79"/>
      <c r="B16" s="31">
        <v>15</v>
      </c>
      <c r="C16" s="32" t="s">
        <v>108</v>
      </c>
      <c r="D16" s="65">
        <v>12416</v>
      </c>
    </row>
    <row r="17" spans="1:4" ht="13.5" thickBot="1" x14ac:dyDescent="0.25">
      <c r="A17" s="75" t="s">
        <v>16</v>
      </c>
      <c r="B17" s="6" t="s">
        <v>55</v>
      </c>
      <c r="C17" s="15"/>
      <c r="D17" s="78">
        <f>SUM(D18:D23)</f>
        <v>220431</v>
      </c>
    </row>
    <row r="18" spans="1:4" s="16" customFormat="1" x14ac:dyDescent="0.2">
      <c r="A18" s="79"/>
      <c r="B18" s="28">
        <v>15</v>
      </c>
      <c r="C18" s="32" t="s">
        <v>105</v>
      </c>
      <c r="D18" s="62">
        <v>42000</v>
      </c>
    </row>
    <row r="19" spans="1:4" s="16" customFormat="1" x14ac:dyDescent="0.2">
      <c r="A19" s="79"/>
      <c r="B19" s="29">
        <v>15</v>
      </c>
      <c r="C19" s="30" t="s">
        <v>121</v>
      </c>
      <c r="D19" s="64">
        <v>90346</v>
      </c>
    </row>
    <row r="20" spans="1:4" s="16" customFormat="1" x14ac:dyDescent="0.2">
      <c r="A20" s="79"/>
      <c r="B20" s="29">
        <v>15</v>
      </c>
      <c r="C20" s="30" t="s">
        <v>122</v>
      </c>
      <c r="D20" s="64">
        <v>37300</v>
      </c>
    </row>
    <row r="21" spans="1:4" x14ac:dyDescent="0.2">
      <c r="A21" s="80"/>
      <c r="B21" s="29">
        <v>15</v>
      </c>
      <c r="C21" s="30" t="s">
        <v>91</v>
      </c>
      <c r="D21" s="64">
        <v>20000</v>
      </c>
    </row>
    <row r="22" spans="1:4" x14ac:dyDescent="0.2">
      <c r="A22" s="80"/>
      <c r="B22" s="29">
        <v>15</v>
      </c>
      <c r="C22" s="30" t="s">
        <v>113</v>
      </c>
      <c r="D22" s="64">
        <v>25000</v>
      </c>
    </row>
    <row r="23" spans="1:4" ht="13.5" thickBot="1" x14ac:dyDescent="0.25">
      <c r="A23" s="80"/>
      <c r="B23" s="29">
        <v>15</v>
      </c>
      <c r="C23" s="30" t="s">
        <v>126</v>
      </c>
      <c r="D23" s="63">
        <v>5785</v>
      </c>
    </row>
    <row r="24" spans="1:4" ht="13.5" thickBot="1" x14ac:dyDescent="0.25">
      <c r="A24" s="75" t="s">
        <v>15</v>
      </c>
      <c r="B24" s="6" t="s">
        <v>54</v>
      </c>
      <c r="C24" s="15"/>
      <c r="D24" s="78">
        <f>SUM(D25)</f>
        <v>455603</v>
      </c>
    </row>
    <row r="25" spans="1:4" ht="13.5" thickBot="1" x14ac:dyDescent="0.25">
      <c r="A25" s="80"/>
      <c r="B25" s="29">
        <v>15</v>
      </c>
      <c r="C25" s="30" t="s">
        <v>92</v>
      </c>
      <c r="D25" s="64">
        <v>455603</v>
      </c>
    </row>
    <row r="26" spans="1:4" ht="13.5" thickBot="1" x14ac:dyDescent="0.25">
      <c r="A26" s="75" t="s">
        <v>17</v>
      </c>
      <c r="B26" s="6" t="s">
        <v>56</v>
      </c>
      <c r="C26" s="15"/>
      <c r="D26" s="78">
        <f>SUM(D27:D38)</f>
        <v>3488032</v>
      </c>
    </row>
    <row r="27" spans="1:4" x14ac:dyDescent="0.2">
      <c r="A27" s="81"/>
      <c r="B27" s="67">
        <v>15</v>
      </c>
      <c r="C27" s="68" t="s">
        <v>101</v>
      </c>
      <c r="D27" s="62">
        <v>2218659</v>
      </c>
    </row>
    <row r="28" spans="1:4" x14ac:dyDescent="0.2">
      <c r="A28" s="79"/>
      <c r="B28" s="28">
        <v>15</v>
      </c>
      <c r="C28" s="32" t="s">
        <v>100</v>
      </c>
      <c r="D28" s="64">
        <v>150000</v>
      </c>
    </row>
    <row r="29" spans="1:4" ht="25.5" x14ac:dyDescent="0.2">
      <c r="A29" s="79"/>
      <c r="B29" s="28">
        <v>15</v>
      </c>
      <c r="C29" s="32" t="s">
        <v>125</v>
      </c>
      <c r="D29" s="64">
        <v>288000</v>
      </c>
    </row>
    <row r="30" spans="1:4" x14ac:dyDescent="0.2">
      <c r="A30" s="79"/>
      <c r="B30" s="28">
        <v>15</v>
      </c>
      <c r="C30" s="32" t="s">
        <v>99</v>
      </c>
      <c r="D30" s="64">
        <v>15000</v>
      </c>
    </row>
    <row r="31" spans="1:4" s="16" customFormat="1" x14ac:dyDescent="0.2">
      <c r="A31" s="79"/>
      <c r="B31" s="29">
        <v>15</v>
      </c>
      <c r="C31" s="30" t="s">
        <v>102</v>
      </c>
      <c r="D31" s="64">
        <v>106511</v>
      </c>
    </row>
    <row r="32" spans="1:4" s="16" customFormat="1" x14ac:dyDescent="0.2">
      <c r="A32" s="79"/>
      <c r="B32" s="29">
        <v>15</v>
      </c>
      <c r="C32" s="30" t="s">
        <v>124</v>
      </c>
      <c r="D32" s="64">
        <v>3279</v>
      </c>
    </row>
    <row r="33" spans="1:4" s="16" customFormat="1" x14ac:dyDescent="0.2">
      <c r="A33" s="79"/>
      <c r="B33" s="29">
        <v>15</v>
      </c>
      <c r="C33" s="30" t="s">
        <v>103</v>
      </c>
      <c r="D33" s="64">
        <v>614613</v>
      </c>
    </row>
    <row r="34" spans="1:4" s="16" customFormat="1" x14ac:dyDescent="0.2">
      <c r="A34" s="79"/>
      <c r="B34" s="29">
        <v>15</v>
      </c>
      <c r="C34" s="110" t="s">
        <v>123</v>
      </c>
      <c r="D34" s="64">
        <v>4450</v>
      </c>
    </row>
    <row r="35" spans="1:4" s="16" customFormat="1" x14ac:dyDescent="0.2">
      <c r="A35" s="79"/>
      <c r="B35" s="29">
        <v>15</v>
      </c>
      <c r="C35" s="30" t="s">
        <v>104</v>
      </c>
      <c r="D35" s="64">
        <v>15000</v>
      </c>
    </row>
    <row r="36" spans="1:4" x14ac:dyDescent="0.2">
      <c r="A36" s="82"/>
      <c r="B36" s="69">
        <v>15</v>
      </c>
      <c r="C36" s="70" t="s">
        <v>114</v>
      </c>
      <c r="D36" s="64">
        <v>20000</v>
      </c>
    </row>
    <row r="37" spans="1:4" x14ac:dyDescent="0.2">
      <c r="A37" s="82"/>
      <c r="B37" s="69">
        <v>15</v>
      </c>
      <c r="C37" s="70" t="s">
        <v>127</v>
      </c>
      <c r="D37" s="64">
        <v>2520</v>
      </c>
    </row>
    <row r="38" spans="1:4" ht="13.5" thickBot="1" x14ac:dyDescent="0.25">
      <c r="A38" s="83"/>
      <c r="B38" s="71">
        <v>15</v>
      </c>
      <c r="C38" s="72" t="s">
        <v>115</v>
      </c>
      <c r="D38" s="63">
        <v>50000</v>
      </c>
    </row>
    <row r="39" spans="1:4" x14ac:dyDescent="0.2">
      <c r="A39" s="17"/>
      <c r="B39" s="17"/>
      <c r="C39" s="17"/>
    </row>
    <row r="40" spans="1:4" x14ac:dyDescent="0.2">
      <c r="A40" s="17"/>
      <c r="B40" s="17"/>
      <c r="C40" s="17"/>
    </row>
    <row r="41" spans="1:4" x14ac:dyDescent="0.2">
      <c r="A41" s="17"/>
      <c r="B41" s="17"/>
      <c r="C41" s="17"/>
    </row>
    <row r="42" spans="1:4" x14ac:dyDescent="0.2">
      <c r="A42" s="17"/>
      <c r="B42" s="17"/>
      <c r="C42" s="17"/>
    </row>
  </sheetData>
  <mergeCells count="1">
    <mergeCell ref="B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koondeelarve</vt:lpstr>
      <vt:lpstr>tulu- ja kulubaas</vt:lpstr>
      <vt:lpstr>kulud valdkondade lõikes</vt:lpstr>
      <vt:lpstr>investeeringud</vt:lpstr>
    </vt:vector>
  </TitlesOfParts>
  <Company>Märjamaa alevivalitsus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</dc:creator>
  <cp:lastModifiedBy>JANIKA</cp:lastModifiedBy>
  <cp:lastPrinted>2018-03-13T08:14:22Z</cp:lastPrinted>
  <dcterms:created xsi:type="dcterms:W3CDTF">2003-08-12T14:50:03Z</dcterms:created>
  <dcterms:modified xsi:type="dcterms:W3CDTF">2018-03-13T08:14:29Z</dcterms:modified>
</cp:coreProperties>
</file>