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13\Desktop\ISTUNGID\VOLIKOGU veebruar 2015\"/>
    </mc:Choice>
  </mc:AlternateContent>
  <bookViews>
    <workbookView xWindow="0" yWindow="0" windowWidth="16170" windowHeight="6135" tabRatio="903" activeTab="3"/>
  </bookViews>
  <sheets>
    <sheet name="koondeelarve" sheetId="122" r:id="rId1"/>
    <sheet name="tulu- ja kulubaas" sheetId="123" r:id="rId2"/>
    <sheet name="kulud valdkondade lõikes" sheetId="124" r:id="rId3"/>
    <sheet name="investeeringud" sheetId="125" r:id="rId4"/>
  </sheets>
  <calcPr calcId="152511"/>
</workbook>
</file>

<file path=xl/calcChain.xml><?xml version="1.0" encoding="utf-8"?>
<calcChain xmlns="http://schemas.openxmlformats.org/spreadsheetml/2006/main">
  <c r="D32" i="125" l="1"/>
  <c r="D5" i="125" s="1"/>
  <c r="D23" i="125"/>
  <c r="D16" i="125"/>
  <c r="D13" i="125"/>
  <c r="D8" i="125"/>
  <c r="D6" i="125" l="1"/>
  <c r="D30" i="124" l="1"/>
  <c r="D17" i="124"/>
  <c r="D39" i="123"/>
  <c r="D27" i="123"/>
  <c r="D32" i="122"/>
  <c r="D54" i="124" l="1"/>
  <c r="D52" i="124"/>
  <c r="D47" i="124"/>
  <c r="D44" i="124"/>
  <c r="D41" i="124"/>
  <c r="D39" i="124"/>
  <c r="D35" i="124"/>
  <c r="D28" i="124"/>
  <c r="D23" i="124"/>
  <c r="D22" i="124" s="1"/>
  <c r="D19" i="124"/>
  <c r="D16" i="124"/>
  <c r="D12" i="124"/>
  <c r="D8" i="124"/>
  <c r="D37" i="123"/>
  <c r="D32" i="123"/>
  <c r="D24" i="123"/>
  <c r="D20" i="123"/>
  <c r="D12" i="123"/>
  <c r="D7" i="123"/>
  <c r="D29" i="122"/>
  <c r="D21" i="122"/>
  <c r="D12" i="122"/>
  <c r="D16" i="122"/>
  <c r="D11" i="122" s="1"/>
  <c r="D6" i="122"/>
  <c r="D20" i="122" l="1"/>
  <c r="D28" i="122" s="1"/>
  <c r="D27" i="124"/>
  <c r="D10" i="123"/>
  <c r="D61" i="124" l="1"/>
  <c r="D59" i="124"/>
  <c r="D58" i="124" l="1"/>
  <c r="D43" i="124"/>
  <c r="D34" i="124"/>
  <c r="D51" i="124" l="1"/>
  <c r="D38" i="124"/>
  <c r="D7" i="124"/>
  <c r="D6" i="124" l="1"/>
  <c r="D61" i="123" l="1"/>
  <c r="D57" i="123"/>
  <c r="D42" i="123"/>
  <c r="D49" i="123" l="1"/>
  <c r="D6" i="123" l="1"/>
  <c r="D45" i="123" s="1"/>
  <c r="D53" i="123"/>
  <c r="D48" i="123" s="1"/>
  <c r="D63" i="123" s="1"/>
</calcChain>
</file>

<file path=xl/sharedStrings.xml><?xml version="1.0" encoding="utf-8"?>
<sst xmlns="http://schemas.openxmlformats.org/spreadsheetml/2006/main" count="223" uniqueCount="134">
  <si>
    <t>Füüsilise isiku tulumaks</t>
  </si>
  <si>
    <t>Maamaks</t>
  </si>
  <si>
    <t>Laekumised spordi- ja puhkeasutuste majandustegevusest</t>
  </si>
  <si>
    <t>Laekumised sotsiaalasutuste majandustegevusest</t>
  </si>
  <si>
    <t>Laekumised elamu- ja kommunaalasutuste majandustegevusest</t>
  </si>
  <si>
    <t>Personalikulud</t>
  </si>
  <si>
    <t>Majandamiskulud</t>
  </si>
  <si>
    <t>Laekumised haridusasutuste majandustegevusest</t>
  </si>
  <si>
    <t>Laekumised üldvalitsemisasutuste majandustegevusest</t>
  </si>
  <si>
    <t>Laekumised õiguste müügist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</si>
  <si>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</si>
  <si>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</si>
  <si>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</si>
  <si>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</si>
  <si>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</si>
  <si>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</si>
  <si>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</si>
  <si>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</si>
  <si>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</si>
  <si>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Muud kulud</t>
  </si>
  <si>
    <t>Laekumised korrakaitseasutuste majandustegevusest</t>
  </si>
  <si>
    <t xml:space="preserve">Üüri- ja renditulud </t>
  </si>
  <si>
    <t>Muu kaupade ja teenuste müük</t>
  </si>
  <si>
    <t>Tunnus</t>
  </si>
  <si>
    <t>Kirje nimetus</t>
  </si>
  <si>
    <t>PÕHITEGEVUSE TULUD KOKKU</t>
  </si>
  <si>
    <t>Maksutulud</t>
  </si>
  <si>
    <t>Tulud kaupade ja teenuste müügist</t>
  </si>
  <si>
    <t>3500, 352</t>
  </si>
  <si>
    <t>Saadavad toetused tegevuskuludeks</t>
  </si>
  <si>
    <t>Tasandusfond (lg 1)</t>
  </si>
  <si>
    <t>Toetusfond (lg 2)</t>
  </si>
  <si>
    <t>3825, 388</t>
  </si>
  <si>
    <t xml:space="preserve">Muud tegevustulud </t>
  </si>
  <si>
    <t>PÕHITEGEVUSE KULUD KOKKU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</si>
  <si>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</si>
  <si>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</si>
  <si>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</si>
  <si>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</si>
  <si>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</si>
  <si>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</si>
  <si>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</si>
  <si>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</si>
  <si>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</si>
  <si>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</si>
  <si>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</si>
  <si>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</si>
  <si>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Finantstkulud (-)</t>
  </si>
  <si>
    <t>EELARVE TULEM (ÜLEJÄÄK (+) / PUUDUJÄÄK (-))</t>
  </si>
  <si>
    <t>FINANTSEERIMISTEGEVUS</t>
  </si>
  <si>
    <t>Kohustuste tasumine (-)</t>
  </si>
  <si>
    <t>LIKVIIDSETE VARADE MUUTUS (+ suurenemine, - vähenemine)</t>
  </si>
  <si>
    <t>Üldised valitsussektori teenused</t>
  </si>
  <si>
    <t>Avalik kord ja julgeolek</t>
  </si>
  <si>
    <t>Majandus</t>
  </si>
  <si>
    <t>Keskkonnakaitse</t>
  </si>
  <si>
    <t>Elamu- ja kommunaalmajandus</t>
  </si>
  <si>
    <t>Tervishoid</t>
  </si>
  <si>
    <t>Vabaaeg, kultuur ja religioon</t>
  </si>
  <si>
    <t>Haridus</t>
  </si>
  <si>
    <t>Sotsiaalne kaitse</t>
  </si>
  <si>
    <t>Riigilõivud</t>
  </si>
  <si>
    <t>Tegevustulud</t>
  </si>
  <si>
    <t>Kaupade ja teenuste müük</t>
  </si>
  <si>
    <t>Kohustuste võtmine (+)</t>
  </si>
  <si>
    <t>Põhivara soetus</t>
  </si>
  <si>
    <t>Märjamaa Vallavolikogu ... määrusele nr …</t>
  </si>
  <si>
    <t>2585</t>
  </si>
  <si>
    <t>2586</t>
  </si>
  <si>
    <t>Lisa 2</t>
  </si>
  <si>
    <t>Lisa 1</t>
  </si>
  <si>
    <t xml:space="preserve">PÕHITEGEVUSE TULUD </t>
  </si>
  <si>
    <t>Laekumised kultuuri- ja kunstiasutuste majandustegevusest</t>
  </si>
  <si>
    <t>INVESTEERIMISTEGEVUSE TULUD</t>
  </si>
  <si>
    <t xml:space="preserve">Põhivara müük </t>
  </si>
  <si>
    <t xml:space="preserve">Põhivara soetuseks saadav sihtfinantseerimine </t>
  </si>
  <si>
    <t xml:space="preserve">Finantstulud </t>
  </si>
  <si>
    <t>FINANTSEERIMISTEGEVUSE TULUD</t>
  </si>
  <si>
    <t xml:space="preserve">Kohustuste võtmine </t>
  </si>
  <si>
    <t xml:space="preserve">LIKVIIDSETE VARADE MUUTUS </t>
  </si>
  <si>
    <t>VALLA TULUBAAS KOKKU</t>
  </si>
  <si>
    <t xml:space="preserve">PÕHITEGEVUSE KULUD </t>
  </si>
  <si>
    <t>INVESTEERIMISTEGEVUSE KULUD</t>
  </si>
  <si>
    <t>Põhivara soetuseks antav sihtfinantseerimine</t>
  </si>
  <si>
    <t>Finantskulud</t>
  </si>
  <si>
    <t>FINANTSEERIMISTEGEVUSE KULUD</t>
  </si>
  <si>
    <t xml:space="preserve">Kohustuste tasumine </t>
  </si>
  <si>
    <t>VALLA KULUBAAS KOKKU</t>
  </si>
  <si>
    <t>Lisa 3</t>
  </si>
  <si>
    <t>PÕHITEGEVUSE KULUDE JAOTUS VALDKONDADE LÕIKES</t>
  </si>
  <si>
    <t>Põllumajandusministeerium</t>
  </si>
  <si>
    <t>3500.00.08</t>
  </si>
  <si>
    <t>Rahandusministeerium</t>
  </si>
  <si>
    <t>3500.00.09</t>
  </si>
  <si>
    <t>Toetused muudelt residentidelt</t>
  </si>
  <si>
    <t>3500.8</t>
  </si>
  <si>
    <t>Kaevandamisõiguse tasu</t>
  </si>
  <si>
    <t>Laekumine vee erikasutusest</t>
  </si>
  <si>
    <t>Saastetasud ja keskkonnale tekitatud kahju hüvitis</t>
  </si>
  <si>
    <t xml:space="preserve">Muud eelpool nimetamata tegevustulud </t>
  </si>
  <si>
    <t>38250, 38251</t>
  </si>
  <si>
    <t>Toetused valitsussektorisse kuuluvatelt sihtasutustelt</t>
  </si>
  <si>
    <t>3502.03</t>
  </si>
  <si>
    <t>PÕHIVARA SOETUSED VALDKONDADE JA OBJEKTIDE LÕIKES</t>
  </si>
  <si>
    <t>Haimre pargi tiikide rekonstrueerimine (projekteerimine, ehitus)</t>
  </si>
  <si>
    <t>Lisa 4</t>
  </si>
  <si>
    <t>MÄRJAMAA VALLA 2015. AASTA KOONDEELARVE (eurodes)</t>
  </si>
  <si>
    <t>MÄRJAMAA VALLA 2015. AASTA TULU- JA KULUBAAS (eurodes)</t>
  </si>
  <si>
    <t>MÄRJAMAA VALLA 2015. AASTA EELARVE PÕHITEGEVUSE KULUD VALDKONDADE LÕIKES (eurodes)</t>
  </si>
  <si>
    <t>MÄRJAMAA VALLA 2015. AASTA EELARVE PÕHIVARA SOETUSED VALDKONDADE LÕIKES (eurodes)</t>
  </si>
  <si>
    <t xml:space="preserve">Eelarve 2015    </t>
  </si>
  <si>
    <t xml:space="preserve">Märjamaa Valla Noortekeskuse ehitamine </t>
  </si>
  <si>
    <t>Märjamaa ujula katuse vahetus ja välisseinte soojustus</t>
  </si>
  <si>
    <t xml:space="preserve">Valgu Põhikooli pesuruumide remont </t>
  </si>
  <si>
    <t>Märjamaa Gümnaasiumi võimla ehitamine</t>
  </si>
  <si>
    <t xml:space="preserve">Sillaotsa Talumuuseumi väliõppeklassi ehitus </t>
  </si>
  <si>
    <t>Bussiootepaviljoni ehitamine ja paigaldamine</t>
  </si>
  <si>
    <t>3500.00.11</t>
  </si>
  <si>
    <t>Sotsiaalministeerium</t>
  </si>
  <si>
    <t>Multifunktsionaalse koopiamasina soetamine</t>
  </si>
  <si>
    <t>Vallamaja (Oru 2) tehnilise seisukorra hindamine</t>
  </si>
  <si>
    <t>Teede investeeringud (kruusakattega teede remont ja teede pindamine)</t>
  </si>
  <si>
    <t>Märjamaa alev Pärnu mnt (Pargi tn - Sõtke küla) kõnnitee</t>
  </si>
  <si>
    <t>Majandusosakonna garaaži (Pärnu mnt 69B) vee- ja kanalisatsioonitorustiku ehitus</t>
  </si>
  <si>
    <t>Märjamaa Gümnaasiumi hoone piksekaitse</t>
  </si>
  <si>
    <t>Märjamaa Gümnaasiumi hoone elektripaigaldise rekonstrueerimine</t>
  </si>
  <si>
    <t>Sipa-Laukna Lasteaia hoones Sipa noortetoa elektritööde teostamine</t>
  </si>
  <si>
    <t>Orgita Lasteaia Midrimaa sademevete kanalisatsiooni ehitamine</t>
  </si>
  <si>
    <t>Märjamaa Lasteaia Pillerpall toidujagamisruumide ja sanitaarruumi renoveerimise omanikujärelvalve lõppmakse</t>
  </si>
  <si>
    <t>Sipa-Laukna Lasteaia Laukna hoone katlamaja rekonstrueerimine</t>
  </si>
  <si>
    <t>Märjamaa kinosaali digitaalse kinotehnika soetamine</t>
  </si>
  <si>
    <t>Valgu külakeskuse katlamaja üleviimine pelletiküttele</t>
  </si>
  <si>
    <t>Märjamaa Sotsiaalkeskuse katlamaja projekteerimine</t>
  </si>
  <si>
    <t>Märjamaa ujula katlamaja projekteerimine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</si>
</sst>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0" fillId="0" borderId="0"/>
  </cellStyleXfs>
  <cellXfs count="124">
    <xf numFmtId="0" fontId="0" fillId="0" borderId="0" xfId="0"/>
    <xf numFmtId="0" fontId="4" fillId="0" borderId="0" xfId="4" applyFont="1"/>
    <xf numFmtId="0" fontId="5" fillId="0" borderId="0" xfId="4" applyFont="1" applyFill="1" applyProtection="1">
      <protection locked="0"/>
    </xf>
    <xf numFmtId="0" fontId="3" fillId="0" borderId="0" xfId="4" applyFont="1" applyProtection="1">
      <protection locked="0"/>
    </xf>
    <xf numFmtId="0" fontId="3" fillId="0" borderId="0" xfId="4" applyFont="1"/>
    <xf numFmtId="0" fontId="7" fillId="0" borderId="0" xfId="5" applyFont="1" applyFill="1" applyBorder="1" applyAlignment="1" applyProtection="1">
      <alignment horizontal="left"/>
      <protection locked="0"/>
    </xf>
    <xf numFmtId="0" fontId="5" fillId="0" borderId="0" xfId="5" applyFont="1" applyFill="1" applyBorder="1" applyProtection="1">
      <protection locked="0"/>
    </xf>
    <xf numFmtId="0" fontId="3" fillId="0" borderId="0" xfId="5" applyFont="1" applyFill="1" applyBorder="1" applyProtection="1">
      <protection locked="0"/>
    </xf>
    <xf numFmtId="0" fontId="4" fillId="0" borderId="5" xfId="4" applyFont="1" applyBorder="1" applyAlignment="1">
      <alignment horizontal="left"/>
    </xf>
    <xf numFmtId="0" fontId="5" fillId="0" borderId="6" xfId="5" applyFont="1" applyFill="1" applyBorder="1" applyAlignment="1">
      <alignment horizontal="left"/>
    </xf>
    <xf numFmtId="0" fontId="5" fillId="0" borderId="6" xfId="5" applyFont="1" applyFill="1" applyBorder="1"/>
    <xf numFmtId="0" fontId="3" fillId="0" borderId="0" xfId="5" applyFont="1" applyFill="1" applyBorder="1"/>
    <xf numFmtId="0" fontId="4" fillId="0" borderId="7" xfId="5" applyFont="1" applyFill="1" applyBorder="1" applyAlignment="1">
      <alignment horizontal="left"/>
    </xf>
    <xf numFmtId="0" fontId="3" fillId="0" borderId="0" xfId="5" applyFont="1" applyFill="1" applyBorder="1" applyAlignment="1">
      <alignment horizontal="left"/>
    </xf>
    <xf numFmtId="0" fontId="3" fillId="0" borderId="0" xfId="4" applyFont="1" applyFill="1" applyBorder="1"/>
    <xf numFmtId="0" fontId="3" fillId="0" borderId="1" xfId="5" applyFont="1" applyFill="1" applyBorder="1" applyAlignment="1">
      <alignment horizontal="left"/>
    </xf>
    <xf numFmtId="0" fontId="4" fillId="0" borderId="7" xfId="4" applyFont="1" applyBorder="1" applyAlignment="1">
      <alignment horizontal="left"/>
    </xf>
    <xf numFmtId="0" fontId="4" fillId="0" borderId="5" xfId="5" applyFont="1" applyFill="1" applyBorder="1" applyAlignment="1">
      <alignment horizontal="left"/>
    </xf>
    <xf numFmtId="0" fontId="6" fillId="0" borderId="0" xfId="5" applyFont="1" applyFill="1" applyBorder="1"/>
    <xf numFmtId="0" fontId="3" fillId="0" borderId="0" xfId="5" applyFont="1" applyFill="1" applyBorder="1" applyAlignment="1"/>
    <xf numFmtId="0" fontId="3" fillId="0" borderId="0" xfId="4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49" fontId="4" fillId="0" borderId="4" xfId="5" applyNumberFormat="1" applyFont="1" applyFill="1" applyBorder="1" applyAlignment="1">
      <alignment horizontal="left"/>
    </xf>
    <xf numFmtId="0" fontId="3" fillId="0" borderId="6" xfId="4" applyFont="1" applyBorder="1"/>
    <xf numFmtId="0" fontId="5" fillId="0" borderId="0" xfId="4" applyFont="1"/>
    <xf numFmtId="0" fontId="4" fillId="0" borderId="0" xfId="0" applyFont="1"/>
    <xf numFmtId="0" fontId="4" fillId="0" borderId="7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3" fillId="0" borderId="0" xfId="0" applyFont="1"/>
    <xf numFmtId="49" fontId="7" fillId="0" borderId="5" xfId="5" applyNumberFormat="1" applyFont="1" applyFill="1" applyBorder="1" applyAlignment="1">
      <alignment horizontal="left"/>
    </xf>
    <xf numFmtId="49" fontId="7" fillId="0" borderId="7" xfId="5" applyNumberFormat="1" applyFont="1" applyFill="1" applyBorder="1" applyAlignment="1">
      <alignment horizontal="left"/>
    </xf>
    <xf numFmtId="49" fontId="4" fillId="0" borderId="7" xfId="5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49" fontId="7" fillId="0" borderId="2" xfId="5" applyNumberFormat="1" applyFont="1" applyFill="1" applyBorder="1" applyAlignment="1">
      <alignment horizontal="left"/>
    </xf>
    <xf numFmtId="0" fontId="5" fillId="0" borderId="3" xfId="5" applyFont="1" applyFill="1" applyBorder="1" applyAlignment="1">
      <alignment horizontal="left"/>
    </xf>
    <xf numFmtId="0" fontId="3" fillId="0" borderId="0" xfId="4" applyFont="1" applyFill="1"/>
    <xf numFmtId="3" fontId="5" fillId="0" borderId="0" xfId="4" applyNumberFormat="1" applyFont="1" applyAlignment="1">
      <alignment horizontal="right"/>
    </xf>
    <xf numFmtId="0" fontId="3" fillId="0" borderId="0" xfId="4" applyFont="1" applyAlignment="1">
      <alignment wrapText="1"/>
    </xf>
    <xf numFmtId="0" fontId="4" fillId="2" borderId="5" xfId="4" applyFont="1" applyFill="1" applyBorder="1" applyAlignment="1">
      <alignment horizontal="left"/>
    </xf>
    <xf numFmtId="0" fontId="5" fillId="2" borderId="6" xfId="5" applyFont="1" applyFill="1" applyBorder="1" applyAlignment="1">
      <alignment horizontal="left"/>
    </xf>
    <xf numFmtId="0" fontId="5" fillId="2" borderId="6" xfId="4" applyFont="1" applyFill="1" applyBorder="1" applyAlignment="1">
      <alignment horizontal="left"/>
    </xf>
    <xf numFmtId="0" fontId="3" fillId="2" borderId="6" xfId="4" applyFont="1" applyFill="1" applyBorder="1"/>
    <xf numFmtId="0" fontId="3" fillId="2" borderId="6" xfId="5" applyFont="1" applyFill="1" applyBorder="1"/>
    <xf numFmtId="0" fontId="7" fillId="2" borderId="5" xfId="4" applyFont="1" applyFill="1" applyBorder="1" applyAlignment="1">
      <alignment horizontal="left"/>
    </xf>
    <xf numFmtId="1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3" fontId="9" fillId="0" borderId="8" xfId="5" applyNumberFormat="1" applyFont="1" applyFill="1" applyBorder="1" applyAlignment="1" applyProtection="1"/>
    <xf numFmtId="3" fontId="8" fillId="0" borderId="10" xfId="5" applyNumberFormat="1" applyFont="1" applyFill="1" applyBorder="1" applyAlignment="1" applyProtection="1">
      <protection locked="0"/>
    </xf>
    <xf numFmtId="3" fontId="8" fillId="0" borderId="10" xfId="5" applyNumberFormat="1" applyFont="1" applyFill="1" applyBorder="1" applyAlignment="1" applyProtection="1"/>
    <xf numFmtId="3" fontId="8" fillId="0" borderId="11" xfId="5" applyNumberFormat="1" applyFont="1" applyFill="1" applyBorder="1" applyAlignment="1" applyProtection="1"/>
    <xf numFmtId="3" fontId="8" fillId="0" borderId="9" xfId="5" applyNumberFormat="1" applyFont="1" applyFill="1" applyBorder="1" applyAlignment="1" applyProtection="1"/>
    <xf numFmtId="3" fontId="8" fillId="0" borderId="10" xfId="5" applyNumberFormat="1" applyFont="1" applyFill="1" applyBorder="1" applyProtection="1">
      <protection locked="0"/>
    </xf>
    <xf numFmtId="3" fontId="7" fillId="2" borderId="8" xfId="4" applyNumberFormat="1" applyFont="1" applyFill="1" applyBorder="1"/>
    <xf numFmtId="3" fontId="4" fillId="0" borderId="10" xfId="4" applyNumberFormat="1" applyFont="1" applyBorder="1"/>
    <xf numFmtId="3" fontId="9" fillId="0" borderId="8" xfId="4" applyNumberFormat="1" applyFont="1" applyBorder="1" applyAlignment="1" applyProtection="1"/>
    <xf numFmtId="3" fontId="8" fillId="0" borderId="10" xfId="4" applyNumberFormat="1" applyFont="1" applyBorder="1" applyAlignment="1" applyProtection="1">
      <protection locked="0"/>
    </xf>
    <xf numFmtId="3" fontId="8" fillId="0" borderId="10" xfId="4" applyNumberFormat="1" applyFont="1" applyBorder="1" applyAlignment="1" applyProtection="1"/>
    <xf numFmtId="0" fontId="3" fillId="0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4" applyFont="1" applyBorder="1" applyAlignment="1">
      <alignment horizontal="left"/>
    </xf>
    <xf numFmtId="0" fontId="3" fillId="0" borderId="3" xfId="5" applyFont="1" applyFill="1" applyBorder="1" applyAlignment="1" applyProtection="1">
      <alignment horizontal="left"/>
      <protection locked="0"/>
    </xf>
    <xf numFmtId="0" fontId="3" fillId="0" borderId="3" xfId="5" applyFont="1" applyFill="1" applyBorder="1" applyProtection="1">
      <protection locked="0"/>
    </xf>
    <xf numFmtId="0" fontId="5" fillId="2" borderId="6" xfId="5" applyFont="1" applyFill="1" applyBorder="1"/>
    <xf numFmtId="3" fontId="9" fillId="2" borderId="8" xfId="5" applyNumberFormat="1" applyFont="1" applyFill="1" applyBorder="1" applyAlignment="1" applyProtection="1"/>
    <xf numFmtId="0" fontId="5" fillId="0" borderId="6" xfId="4" applyFont="1" applyFill="1" applyBorder="1" applyAlignment="1">
      <alignment horizontal="left"/>
    </xf>
    <xf numFmtId="0" fontId="4" fillId="0" borderId="2" xfId="4" applyFont="1" applyBorder="1" applyAlignment="1">
      <alignment horizontal="left"/>
    </xf>
    <xf numFmtId="0" fontId="3" fillId="0" borderId="3" xfId="5" applyFont="1" applyFill="1" applyBorder="1"/>
    <xf numFmtId="0" fontId="8" fillId="0" borderId="7" xfId="5" applyFont="1" applyFill="1" applyBorder="1" applyAlignment="1">
      <alignment horizontal="left"/>
    </xf>
    <xf numFmtId="0" fontId="6" fillId="0" borderId="0" xfId="5" applyFont="1" applyFill="1" applyBorder="1" applyAlignment="1">
      <alignment horizontal="left"/>
    </xf>
    <xf numFmtId="49" fontId="3" fillId="0" borderId="0" xfId="5" applyNumberFormat="1" applyFont="1" applyFill="1" applyBorder="1" applyAlignment="1">
      <alignment horizontal="left"/>
    </xf>
    <xf numFmtId="3" fontId="4" fillId="0" borderId="10" xfId="4" applyNumberFormat="1" applyFont="1" applyFill="1" applyBorder="1"/>
    <xf numFmtId="0" fontId="3" fillId="0" borderId="12" xfId="5" applyFont="1" applyFill="1" applyBorder="1" applyProtection="1">
      <protection locked="0"/>
    </xf>
    <xf numFmtId="0" fontId="5" fillId="2" borderId="13" xfId="5" applyFont="1" applyFill="1" applyBorder="1"/>
    <xf numFmtId="0" fontId="3" fillId="0" borderId="14" xfId="5" applyFont="1" applyFill="1" applyBorder="1"/>
    <xf numFmtId="0" fontId="3" fillId="0" borderId="14" xfId="5" applyFont="1" applyFill="1" applyBorder="1" applyAlignment="1"/>
    <xf numFmtId="0" fontId="3" fillId="2" borderId="13" xfId="4" applyFont="1" applyFill="1" applyBorder="1"/>
    <xf numFmtId="0" fontId="4" fillId="0" borderId="4" xfId="5" applyFont="1" applyFill="1" applyBorder="1" applyAlignment="1">
      <alignment horizontal="left"/>
    </xf>
    <xf numFmtId="0" fontId="3" fillId="0" borderId="15" xfId="5" applyFont="1" applyFill="1" applyBorder="1"/>
    <xf numFmtId="0" fontId="7" fillId="0" borderId="5" xfId="5" applyFont="1" applyFill="1" applyBorder="1" applyAlignment="1">
      <alignment horizontal="left"/>
    </xf>
    <xf numFmtId="0" fontId="4" fillId="0" borderId="2" xfId="5" applyFont="1" applyFill="1" applyBorder="1" applyAlignment="1">
      <alignment horizontal="left"/>
    </xf>
    <xf numFmtId="0" fontId="3" fillId="0" borderId="3" xfId="5" applyFont="1" applyFill="1" applyBorder="1" applyAlignment="1">
      <alignment horizontal="left"/>
    </xf>
    <xf numFmtId="0" fontId="3" fillId="0" borderId="12" xfId="5" applyFont="1" applyFill="1" applyBorder="1"/>
    <xf numFmtId="3" fontId="8" fillId="0" borderId="11" xfId="5" applyNumberFormat="1" applyFont="1" applyFill="1" applyBorder="1" applyAlignment="1" applyProtection="1">
      <protection locked="0"/>
    </xf>
    <xf numFmtId="3" fontId="7" fillId="2" borderId="9" xfId="4" applyNumberFormat="1" applyFont="1" applyFill="1" applyBorder="1"/>
    <xf numFmtId="3" fontId="7" fillId="2" borderId="11" xfId="4" applyNumberFormat="1" applyFont="1" applyFill="1" applyBorder="1"/>
    <xf numFmtId="3" fontId="4" fillId="0" borderId="0" xfId="4" applyNumberFormat="1" applyFont="1" applyBorder="1"/>
    <xf numFmtId="49" fontId="3" fillId="0" borderId="3" xfId="5" applyNumberFormat="1" applyFont="1" applyFill="1" applyBorder="1" applyAlignment="1">
      <alignment horizontal="left"/>
    </xf>
    <xf numFmtId="0" fontId="3" fillId="0" borderId="12" xfId="5" applyFont="1" applyFill="1" applyBorder="1" applyAlignment="1">
      <alignment horizontal="left"/>
    </xf>
    <xf numFmtId="49" fontId="3" fillId="0" borderId="1" xfId="5" applyNumberFormat="1" applyFont="1" applyFill="1" applyBorder="1" applyAlignment="1">
      <alignment horizontal="left"/>
    </xf>
    <xf numFmtId="0" fontId="3" fillId="0" borderId="15" xfId="5" applyFont="1" applyFill="1" applyBorder="1" applyAlignment="1">
      <alignment horizontal="left"/>
    </xf>
    <xf numFmtId="3" fontId="4" fillId="0" borderId="9" xfId="4" applyNumberFormat="1" applyFont="1" applyFill="1" applyBorder="1"/>
    <xf numFmtId="3" fontId="4" fillId="0" borderId="11" xfId="4" applyNumberFormat="1" applyFont="1" applyBorder="1"/>
    <xf numFmtId="1" fontId="3" fillId="0" borderId="3" xfId="0" applyNumberFormat="1" applyFont="1" applyBorder="1" applyAlignment="1">
      <alignment horizontal="left" wrapText="1"/>
    </xf>
    <xf numFmtId="49" fontId="7" fillId="0" borderId="4" xfId="5" applyNumberFormat="1" applyFont="1" applyFill="1" applyBorder="1" applyAlignment="1">
      <alignment horizontal="left"/>
    </xf>
    <xf numFmtId="3" fontId="8" fillId="0" borderId="11" xfId="4" applyNumberFormat="1" applyFont="1" applyBorder="1" applyAlignment="1" applyProtection="1">
      <protection locked="0"/>
    </xf>
    <xf numFmtId="3" fontId="6" fillId="0" borderId="9" xfId="5" applyNumberFormat="1" applyFont="1" applyFill="1" applyBorder="1" applyAlignment="1" applyProtection="1">
      <alignment horizontal="center" wrapText="1"/>
      <protection locked="0"/>
    </xf>
    <xf numFmtId="0" fontId="6" fillId="0" borderId="14" xfId="5" applyFont="1" applyFill="1" applyBorder="1"/>
    <xf numFmtId="3" fontId="8" fillId="0" borderId="9" xfId="4" applyNumberFormat="1" applyFont="1" applyBorder="1" applyAlignment="1" applyProtection="1"/>
    <xf numFmtId="3" fontId="8" fillId="0" borderId="11" xfId="4" applyNumberFormat="1" applyFont="1" applyBorder="1" applyAlignment="1" applyProtection="1"/>
    <xf numFmtId="3" fontId="8" fillId="0" borderId="0" xfId="5" applyNumberFormat="1" applyFont="1" applyFill="1" applyBorder="1" applyAlignment="1" applyProtection="1"/>
    <xf numFmtId="3" fontId="3" fillId="0" borderId="0" xfId="4" applyNumberFormat="1" applyFont="1"/>
    <xf numFmtId="0" fontId="4" fillId="0" borderId="0" xfId="5" applyFont="1" applyFill="1" applyBorder="1" applyAlignment="1">
      <alignment horizontal="left"/>
    </xf>
    <xf numFmtId="49" fontId="4" fillId="0" borderId="2" xfId="5" applyNumberFormat="1" applyFont="1" applyFill="1" applyBorder="1" applyAlignment="1">
      <alignment horizontal="left"/>
    </xf>
    <xf numFmtId="49" fontId="4" fillId="0" borderId="0" xfId="5" applyNumberFormat="1" applyFont="1" applyFill="1" applyBorder="1" applyAlignment="1">
      <alignment horizontal="left"/>
    </xf>
    <xf numFmtId="3" fontId="4" fillId="0" borderId="9" xfId="4" applyNumberFormat="1" applyFont="1" applyBorder="1"/>
    <xf numFmtId="0" fontId="4" fillId="0" borderId="0" xfId="4" applyFont="1" applyFill="1" applyBorder="1" applyAlignment="1">
      <alignment horizontal="left"/>
    </xf>
    <xf numFmtId="3" fontId="8" fillId="0" borderId="8" xfId="5" applyNumberFormat="1" applyFont="1" applyFill="1" applyBorder="1" applyAlignment="1" applyProtection="1"/>
    <xf numFmtId="2" fontId="3" fillId="0" borderId="14" xfId="5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left" wrapText="1"/>
    </xf>
    <xf numFmtId="0" fontId="3" fillId="0" borderId="14" xfId="4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2" xfId="4" applyFont="1" applyBorder="1" applyAlignment="1">
      <alignment wrapText="1"/>
    </xf>
    <xf numFmtId="0" fontId="3" fillId="0" borderId="14" xfId="4" applyFont="1" applyBorder="1"/>
    <xf numFmtId="0" fontId="4" fillId="0" borderId="5" xfId="0" applyFont="1" applyBorder="1"/>
    <xf numFmtId="1" fontId="3" fillId="0" borderId="6" xfId="0" applyNumberFormat="1" applyFont="1" applyBorder="1" applyAlignment="1">
      <alignment horizontal="left" wrapText="1"/>
    </xf>
    <xf numFmtId="0" fontId="3" fillId="0" borderId="13" xfId="0" applyFont="1" applyBorder="1"/>
    <xf numFmtId="0" fontId="5" fillId="2" borderId="6" xfId="5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</cellXfs>
  <cellStyles count="7">
    <cellStyle name="Normaallaad" xfId="0" builtinId="0"/>
    <cellStyle name="Normaallaad 2" xfId="2"/>
    <cellStyle name="Normaallaad 3" xfId="3"/>
    <cellStyle name="Normaallaad 4" xfId="6"/>
    <cellStyle name="Normal 2" xfId="4"/>
    <cellStyle name="Normal_Sheet1" xfId="1"/>
    <cellStyle name="Normal_Sheet1 2" xfId="5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66FFFF"/>
      <color rgb="FF33CCCC"/>
      <color rgb="FFDCE6F1"/>
      <color rgb="FFB7DEE8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F29" sqref="F29"/>
    </sheetView>
  </sheetViews>
  <sheetFormatPr defaultRowHeight="12.75" x14ac:dyDescent="0.2"/>
  <cols>
    <col min="1" max="1" width="14.140625" style="1" customWidth="1"/>
    <col min="2" max="2" width="6" style="4" customWidth="1"/>
    <col min="3" max="3" width="50.28515625" style="4" customWidth="1"/>
    <col min="4" max="4" width="12.28515625" style="4" customWidth="1"/>
    <col min="5" max="251" width="9.140625" style="4"/>
    <col min="252" max="252" width="8.42578125" style="4" customWidth="1"/>
    <col min="253" max="253" width="3.5703125" style="4" customWidth="1"/>
    <col min="254" max="254" width="47.5703125" style="4" customWidth="1"/>
    <col min="255" max="255" width="14" style="4" customWidth="1"/>
    <col min="256" max="256" width="13.28515625" style="4" customWidth="1"/>
    <col min="257" max="257" width="14.42578125" style="4" customWidth="1"/>
    <col min="258" max="258" width="10" style="4" customWidth="1"/>
    <col min="259" max="507" width="9.140625" style="4"/>
    <col min="508" max="508" width="8.42578125" style="4" customWidth="1"/>
    <col min="509" max="509" width="3.5703125" style="4" customWidth="1"/>
    <col min="510" max="510" width="47.5703125" style="4" customWidth="1"/>
    <col min="511" max="511" width="14" style="4" customWidth="1"/>
    <col min="512" max="512" width="13.28515625" style="4" customWidth="1"/>
    <col min="513" max="513" width="14.42578125" style="4" customWidth="1"/>
    <col min="514" max="514" width="10" style="4" customWidth="1"/>
    <col min="515" max="763" width="9.140625" style="4"/>
    <col min="764" max="764" width="8.42578125" style="4" customWidth="1"/>
    <col min="765" max="765" width="3.5703125" style="4" customWidth="1"/>
    <col min="766" max="766" width="47.5703125" style="4" customWidth="1"/>
    <col min="767" max="767" width="14" style="4" customWidth="1"/>
    <col min="768" max="768" width="13.28515625" style="4" customWidth="1"/>
    <col min="769" max="769" width="14.42578125" style="4" customWidth="1"/>
    <col min="770" max="770" width="10" style="4" customWidth="1"/>
    <col min="771" max="1019" width="9.140625" style="4"/>
    <col min="1020" max="1020" width="8.42578125" style="4" customWidth="1"/>
    <col min="1021" max="1021" width="3.5703125" style="4" customWidth="1"/>
    <col min="1022" max="1022" width="47.5703125" style="4" customWidth="1"/>
    <col min="1023" max="1023" width="14" style="4" customWidth="1"/>
    <col min="1024" max="1024" width="13.28515625" style="4" customWidth="1"/>
    <col min="1025" max="1025" width="14.42578125" style="4" customWidth="1"/>
    <col min="1026" max="1026" width="10" style="4" customWidth="1"/>
    <col min="1027" max="1275" width="9.140625" style="4"/>
    <col min="1276" max="1276" width="8.42578125" style="4" customWidth="1"/>
    <col min="1277" max="1277" width="3.5703125" style="4" customWidth="1"/>
    <col min="1278" max="1278" width="47.5703125" style="4" customWidth="1"/>
    <col min="1279" max="1279" width="14" style="4" customWidth="1"/>
    <col min="1280" max="1280" width="13.28515625" style="4" customWidth="1"/>
    <col min="1281" max="1281" width="14.42578125" style="4" customWidth="1"/>
    <col min="1282" max="1282" width="10" style="4" customWidth="1"/>
    <col min="1283" max="1531" width="9.140625" style="4"/>
    <col min="1532" max="1532" width="8.42578125" style="4" customWidth="1"/>
    <col min="1533" max="1533" width="3.5703125" style="4" customWidth="1"/>
    <col min="1534" max="1534" width="47.5703125" style="4" customWidth="1"/>
    <col min="1535" max="1535" width="14" style="4" customWidth="1"/>
    <col min="1536" max="1536" width="13.28515625" style="4" customWidth="1"/>
    <col min="1537" max="1537" width="14.42578125" style="4" customWidth="1"/>
    <col min="1538" max="1538" width="10" style="4" customWidth="1"/>
    <col min="1539" max="1787" width="9.140625" style="4"/>
    <col min="1788" max="1788" width="8.42578125" style="4" customWidth="1"/>
    <col min="1789" max="1789" width="3.5703125" style="4" customWidth="1"/>
    <col min="1790" max="1790" width="47.5703125" style="4" customWidth="1"/>
    <col min="1791" max="1791" width="14" style="4" customWidth="1"/>
    <col min="1792" max="1792" width="13.28515625" style="4" customWidth="1"/>
    <col min="1793" max="1793" width="14.42578125" style="4" customWidth="1"/>
    <col min="1794" max="1794" width="10" style="4" customWidth="1"/>
    <col min="1795" max="2043" width="9.140625" style="4"/>
    <col min="2044" max="2044" width="8.42578125" style="4" customWidth="1"/>
    <col min="2045" max="2045" width="3.5703125" style="4" customWidth="1"/>
    <col min="2046" max="2046" width="47.5703125" style="4" customWidth="1"/>
    <col min="2047" max="2047" width="14" style="4" customWidth="1"/>
    <col min="2048" max="2048" width="13.28515625" style="4" customWidth="1"/>
    <col min="2049" max="2049" width="14.42578125" style="4" customWidth="1"/>
    <col min="2050" max="2050" width="10" style="4" customWidth="1"/>
    <col min="2051" max="2299" width="9.140625" style="4"/>
    <col min="2300" max="2300" width="8.42578125" style="4" customWidth="1"/>
    <col min="2301" max="2301" width="3.5703125" style="4" customWidth="1"/>
    <col min="2302" max="2302" width="47.5703125" style="4" customWidth="1"/>
    <col min="2303" max="2303" width="14" style="4" customWidth="1"/>
    <col min="2304" max="2304" width="13.28515625" style="4" customWidth="1"/>
    <col min="2305" max="2305" width="14.42578125" style="4" customWidth="1"/>
    <col min="2306" max="2306" width="10" style="4" customWidth="1"/>
    <col min="2307" max="2555" width="9.140625" style="4"/>
    <col min="2556" max="2556" width="8.42578125" style="4" customWidth="1"/>
    <col min="2557" max="2557" width="3.5703125" style="4" customWidth="1"/>
    <col min="2558" max="2558" width="47.5703125" style="4" customWidth="1"/>
    <col min="2559" max="2559" width="14" style="4" customWidth="1"/>
    <col min="2560" max="2560" width="13.28515625" style="4" customWidth="1"/>
    <col min="2561" max="2561" width="14.42578125" style="4" customWidth="1"/>
    <col min="2562" max="2562" width="10" style="4" customWidth="1"/>
    <col min="2563" max="2811" width="9.140625" style="4"/>
    <col min="2812" max="2812" width="8.42578125" style="4" customWidth="1"/>
    <col min="2813" max="2813" width="3.5703125" style="4" customWidth="1"/>
    <col min="2814" max="2814" width="47.5703125" style="4" customWidth="1"/>
    <col min="2815" max="2815" width="14" style="4" customWidth="1"/>
    <col min="2816" max="2816" width="13.28515625" style="4" customWidth="1"/>
    <col min="2817" max="2817" width="14.42578125" style="4" customWidth="1"/>
    <col min="2818" max="2818" width="10" style="4" customWidth="1"/>
    <col min="2819" max="3067" width="9.140625" style="4"/>
    <col min="3068" max="3068" width="8.42578125" style="4" customWidth="1"/>
    <col min="3069" max="3069" width="3.5703125" style="4" customWidth="1"/>
    <col min="3070" max="3070" width="47.5703125" style="4" customWidth="1"/>
    <col min="3071" max="3071" width="14" style="4" customWidth="1"/>
    <col min="3072" max="3072" width="13.28515625" style="4" customWidth="1"/>
    <col min="3073" max="3073" width="14.42578125" style="4" customWidth="1"/>
    <col min="3074" max="3074" width="10" style="4" customWidth="1"/>
    <col min="3075" max="3323" width="9.140625" style="4"/>
    <col min="3324" max="3324" width="8.42578125" style="4" customWidth="1"/>
    <col min="3325" max="3325" width="3.5703125" style="4" customWidth="1"/>
    <col min="3326" max="3326" width="47.5703125" style="4" customWidth="1"/>
    <col min="3327" max="3327" width="14" style="4" customWidth="1"/>
    <col min="3328" max="3328" width="13.28515625" style="4" customWidth="1"/>
    <col min="3329" max="3329" width="14.42578125" style="4" customWidth="1"/>
    <col min="3330" max="3330" width="10" style="4" customWidth="1"/>
    <col min="3331" max="3579" width="9.140625" style="4"/>
    <col min="3580" max="3580" width="8.42578125" style="4" customWidth="1"/>
    <col min="3581" max="3581" width="3.5703125" style="4" customWidth="1"/>
    <col min="3582" max="3582" width="47.5703125" style="4" customWidth="1"/>
    <col min="3583" max="3583" width="14" style="4" customWidth="1"/>
    <col min="3584" max="3584" width="13.28515625" style="4" customWidth="1"/>
    <col min="3585" max="3585" width="14.42578125" style="4" customWidth="1"/>
    <col min="3586" max="3586" width="10" style="4" customWidth="1"/>
    <col min="3587" max="3835" width="9.140625" style="4"/>
    <col min="3836" max="3836" width="8.42578125" style="4" customWidth="1"/>
    <col min="3837" max="3837" width="3.5703125" style="4" customWidth="1"/>
    <col min="3838" max="3838" width="47.5703125" style="4" customWidth="1"/>
    <col min="3839" max="3839" width="14" style="4" customWidth="1"/>
    <col min="3840" max="3840" width="13.28515625" style="4" customWidth="1"/>
    <col min="3841" max="3841" width="14.42578125" style="4" customWidth="1"/>
    <col min="3842" max="3842" width="10" style="4" customWidth="1"/>
    <col min="3843" max="4091" width="9.140625" style="4"/>
    <col min="4092" max="4092" width="8.42578125" style="4" customWidth="1"/>
    <col min="4093" max="4093" width="3.5703125" style="4" customWidth="1"/>
    <col min="4094" max="4094" width="47.5703125" style="4" customWidth="1"/>
    <col min="4095" max="4095" width="14" style="4" customWidth="1"/>
    <col min="4096" max="4096" width="13.28515625" style="4" customWidth="1"/>
    <col min="4097" max="4097" width="14.42578125" style="4" customWidth="1"/>
    <col min="4098" max="4098" width="10" style="4" customWidth="1"/>
    <col min="4099" max="4347" width="9.140625" style="4"/>
    <col min="4348" max="4348" width="8.42578125" style="4" customWidth="1"/>
    <col min="4349" max="4349" width="3.5703125" style="4" customWidth="1"/>
    <col min="4350" max="4350" width="47.5703125" style="4" customWidth="1"/>
    <col min="4351" max="4351" width="14" style="4" customWidth="1"/>
    <col min="4352" max="4352" width="13.28515625" style="4" customWidth="1"/>
    <col min="4353" max="4353" width="14.42578125" style="4" customWidth="1"/>
    <col min="4354" max="4354" width="10" style="4" customWidth="1"/>
    <col min="4355" max="4603" width="9.140625" style="4"/>
    <col min="4604" max="4604" width="8.42578125" style="4" customWidth="1"/>
    <col min="4605" max="4605" width="3.5703125" style="4" customWidth="1"/>
    <col min="4606" max="4606" width="47.5703125" style="4" customWidth="1"/>
    <col min="4607" max="4607" width="14" style="4" customWidth="1"/>
    <col min="4608" max="4608" width="13.28515625" style="4" customWidth="1"/>
    <col min="4609" max="4609" width="14.42578125" style="4" customWidth="1"/>
    <col min="4610" max="4610" width="10" style="4" customWidth="1"/>
    <col min="4611" max="4859" width="9.140625" style="4"/>
    <col min="4860" max="4860" width="8.42578125" style="4" customWidth="1"/>
    <col min="4861" max="4861" width="3.5703125" style="4" customWidth="1"/>
    <col min="4862" max="4862" width="47.5703125" style="4" customWidth="1"/>
    <col min="4863" max="4863" width="14" style="4" customWidth="1"/>
    <col min="4864" max="4864" width="13.28515625" style="4" customWidth="1"/>
    <col min="4865" max="4865" width="14.42578125" style="4" customWidth="1"/>
    <col min="4866" max="4866" width="10" style="4" customWidth="1"/>
    <col min="4867" max="5115" width="9.140625" style="4"/>
    <col min="5116" max="5116" width="8.42578125" style="4" customWidth="1"/>
    <col min="5117" max="5117" width="3.5703125" style="4" customWidth="1"/>
    <col min="5118" max="5118" width="47.5703125" style="4" customWidth="1"/>
    <col min="5119" max="5119" width="14" style="4" customWidth="1"/>
    <col min="5120" max="5120" width="13.28515625" style="4" customWidth="1"/>
    <col min="5121" max="5121" width="14.42578125" style="4" customWidth="1"/>
    <col min="5122" max="5122" width="10" style="4" customWidth="1"/>
    <col min="5123" max="5371" width="9.140625" style="4"/>
    <col min="5372" max="5372" width="8.42578125" style="4" customWidth="1"/>
    <col min="5373" max="5373" width="3.5703125" style="4" customWidth="1"/>
    <col min="5374" max="5374" width="47.5703125" style="4" customWidth="1"/>
    <col min="5375" max="5375" width="14" style="4" customWidth="1"/>
    <col min="5376" max="5376" width="13.28515625" style="4" customWidth="1"/>
    <col min="5377" max="5377" width="14.42578125" style="4" customWidth="1"/>
    <col min="5378" max="5378" width="10" style="4" customWidth="1"/>
    <col min="5379" max="5627" width="9.140625" style="4"/>
    <col min="5628" max="5628" width="8.42578125" style="4" customWidth="1"/>
    <col min="5629" max="5629" width="3.5703125" style="4" customWidth="1"/>
    <col min="5630" max="5630" width="47.5703125" style="4" customWidth="1"/>
    <col min="5631" max="5631" width="14" style="4" customWidth="1"/>
    <col min="5632" max="5632" width="13.28515625" style="4" customWidth="1"/>
    <col min="5633" max="5633" width="14.42578125" style="4" customWidth="1"/>
    <col min="5634" max="5634" width="10" style="4" customWidth="1"/>
    <col min="5635" max="5883" width="9.140625" style="4"/>
    <col min="5884" max="5884" width="8.42578125" style="4" customWidth="1"/>
    <col min="5885" max="5885" width="3.5703125" style="4" customWidth="1"/>
    <col min="5886" max="5886" width="47.5703125" style="4" customWidth="1"/>
    <col min="5887" max="5887" width="14" style="4" customWidth="1"/>
    <col min="5888" max="5888" width="13.28515625" style="4" customWidth="1"/>
    <col min="5889" max="5889" width="14.42578125" style="4" customWidth="1"/>
    <col min="5890" max="5890" width="10" style="4" customWidth="1"/>
    <col min="5891" max="6139" width="9.140625" style="4"/>
    <col min="6140" max="6140" width="8.42578125" style="4" customWidth="1"/>
    <col min="6141" max="6141" width="3.5703125" style="4" customWidth="1"/>
    <col min="6142" max="6142" width="47.5703125" style="4" customWidth="1"/>
    <col min="6143" max="6143" width="14" style="4" customWidth="1"/>
    <col min="6144" max="6144" width="13.28515625" style="4" customWidth="1"/>
    <col min="6145" max="6145" width="14.42578125" style="4" customWidth="1"/>
    <col min="6146" max="6146" width="10" style="4" customWidth="1"/>
    <col min="6147" max="6395" width="9.140625" style="4"/>
    <col min="6396" max="6396" width="8.42578125" style="4" customWidth="1"/>
    <col min="6397" max="6397" width="3.5703125" style="4" customWidth="1"/>
    <col min="6398" max="6398" width="47.5703125" style="4" customWidth="1"/>
    <col min="6399" max="6399" width="14" style="4" customWidth="1"/>
    <col min="6400" max="6400" width="13.28515625" style="4" customWidth="1"/>
    <col min="6401" max="6401" width="14.42578125" style="4" customWidth="1"/>
    <col min="6402" max="6402" width="10" style="4" customWidth="1"/>
    <col min="6403" max="6651" width="9.140625" style="4"/>
    <col min="6652" max="6652" width="8.42578125" style="4" customWidth="1"/>
    <col min="6653" max="6653" width="3.5703125" style="4" customWidth="1"/>
    <col min="6654" max="6654" width="47.5703125" style="4" customWidth="1"/>
    <col min="6655" max="6655" width="14" style="4" customWidth="1"/>
    <col min="6656" max="6656" width="13.28515625" style="4" customWidth="1"/>
    <col min="6657" max="6657" width="14.42578125" style="4" customWidth="1"/>
    <col min="6658" max="6658" width="10" style="4" customWidth="1"/>
    <col min="6659" max="6907" width="9.140625" style="4"/>
    <col min="6908" max="6908" width="8.42578125" style="4" customWidth="1"/>
    <col min="6909" max="6909" width="3.5703125" style="4" customWidth="1"/>
    <col min="6910" max="6910" width="47.5703125" style="4" customWidth="1"/>
    <col min="6911" max="6911" width="14" style="4" customWidth="1"/>
    <col min="6912" max="6912" width="13.28515625" style="4" customWidth="1"/>
    <col min="6913" max="6913" width="14.42578125" style="4" customWidth="1"/>
    <col min="6914" max="6914" width="10" style="4" customWidth="1"/>
    <col min="6915" max="7163" width="9.140625" style="4"/>
    <col min="7164" max="7164" width="8.42578125" style="4" customWidth="1"/>
    <col min="7165" max="7165" width="3.5703125" style="4" customWidth="1"/>
    <col min="7166" max="7166" width="47.5703125" style="4" customWidth="1"/>
    <col min="7167" max="7167" width="14" style="4" customWidth="1"/>
    <col min="7168" max="7168" width="13.28515625" style="4" customWidth="1"/>
    <col min="7169" max="7169" width="14.42578125" style="4" customWidth="1"/>
    <col min="7170" max="7170" width="10" style="4" customWidth="1"/>
    <col min="7171" max="7419" width="9.140625" style="4"/>
    <col min="7420" max="7420" width="8.42578125" style="4" customWidth="1"/>
    <col min="7421" max="7421" width="3.5703125" style="4" customWidth="1"/>
    <col min="7422" max="7422" width="47.5703125" style="4" customWidth="1"/>
    <col min="7423" max="7423" width="14" style="4" customWidth="1"/>
    <col min="7424" max="7424" width="13.28515625" style="4" customWidth="1"/>
    <col min="7425" max="7425" width="14.42578125" style="4" customWidth="1"/>
    <col min="7426" max="7426" width="10" style="4" customWidth="1"/>
    <col min="7427" max="7675" width="9.140625" style="4"/>
    <col min="7676" max="7676" width="8.42578125" style="4" customWidth="1"/>
    <col min="7677" max="7677" width="3.5703125" style="4" customWidth="1"/>
    <col min="7678" max="7678" width="47.5703125" style="4" customWidth="1"/>
    <col min="7679" max="7679" width="14" style="4" customWidth="1"/>
    <col min="7680" max="7680" width="13.28515625" style="4" customWidth="1"/>
    <col min="7681" max="7681" width="14.42578125" style="4" customWidth="1"/>
    <col min="7682" max="7682" width="10" style="4" customWidth="1"/>
    <col min="7683" max="7931" width="9.140625" style="4"/>
    <col min="7932" max="7932" width="8.42578125" style="4" customWidth="1"/>
    <col min="7933" max="7933" width="3.5703125" style="4" customWidth="1"/>
    <col min="7934" max="7934" width="47.5703125" style="4" customWidth="1"/>
    <col min="7935" max="7935" width="14" style="4" customWidth="1"/>
    <col min="7936" max="7936" width="13.28515625" style="4" customWidth="1"/>
    <col min="7937" max="7937" width="14.42578125" style="4" customWidth="1"/>
    <col min="7938" max="7938" width="10" style="4" customWidth="1"/>
    <col min="7939" max="8187" width="9.140625" style="4"/>
    <col min="8188" max="8188" width="8.42578125" style="4" customWidth="1"/>
    <col min="8189" max="8189" width="3.5703125" style="4" customWidth="1"/>
    <col min="8190" max="8190" width="47.5703125" style="4" customWidth="1"/>
    <col min="8191" max="8191" width="14" style="4" customWidth="1"/>
    <col min="8192" max="8192" width="13.28515625" style="4" customWidth="1"/>
    <col min="8193" max="8193" width="14.42578125" style="4" customWidth="1"/>
    <col min="8194" max="8194" width="10" style="4" customWidth="1"/>
    <col min="8195" max="8443" width="9.140625" style="4"/>
    <col min="8444" max="8444" width="8.42578125" style="4" customWidth="1"/>
    <col min="8445" max="8445" width="3.5703125" style="4" customWidth="1"/>
    <col min="8446" max="8446" width="47.5703125" style="4" customWidth="1"/>
    <col min="8447" max="8447" width="14" style="4" customWidth="1"/>
    <col min="8448" max="8448" width="13.28515625" style="4" customWidth="1"/>
    <col min="8449" max="8449" width="14.42578125" style="4" customWidth="1"/>
    <col min="8450" max="8450" width="10" style="4" customWidth="1"/>
    <col min="8451" max="8699" width="9.140625" style="4"/>
    <col min="8700" max="8700" width="8.42578125" style="4" customWidth="1"/>
    <col min="8701" max="8701" width="3.5703125" style="4" customWidth="1"/>
    <col min="8702" max="8702" width="47.5703125" style="4" customWidth="1"/>
    <col min="8703" max="8703" width="14" style="4" customWidth="1"/>
    <col min="8704" max="8704" width="13.28515625" style="4" customWidth="1"/>
    <col min="8705" max="8705" width="14.42578125" style="4" customWidth="1"/>
    <col min="8706" max="8706" width="10" style="4" customWidth="1"/>
    <col min="8707" max="8955" width="9.140625" style="4"/>
    <col min="8956" max="8956" width="8.42578125" style="4" customWidth="1"/>
    <col min="8957" max="8957" width="3.5703125" style="4" customWidth="1"/>
    <col min="8958" max="8958" width="47.5703125" style="4" customWidth="1"/>
    <col min="8959" max="8959" width="14" style="4" customWidth="1"/>
    <col min="8960" max="8960" width="13.28515625" style="4" customWidth="1"/>
    <col min="8961" max="8961" width="14.42578125" style="4" customWidth="1"/>
    <col min="8962" max="8962" width="10" style="4" customWidth="1"/>
    <col min="8963" max="9211" width="9.140625" style="4"/>
    <col min="9212" max="9212" width="8.42578125" style="4" customWidth="1"/>
    <col min="9213" max="9213" width="3.5703125" style="4" customWidth="1"/>
    <col min="9214" max="9214" width="47.5703125" style="4" customWidth="1"/>
    <col min="9215" max="9215" width="14" style="4" customWidth="1"/>
    <col min="9216" max="9216" width="13.28515625" style="4" customWidth="1"/>
    <col min="9217" max="9217" width="14.42578125" style="4" customWidth="1"/>
    <col min="9218" max="9218" width="10" style="4" customWidth="1"/>
    <col min="9219" max="9467" width="9.140625" style="4"/>
    <col min="9468" max="9468" width="8.42578125" style="4" customWidth="1"/>
    <col min="9469" max="9469" width="3.5703125" style="4" customWidth="1"/>
    <col min="9470" max="9470" width="47.5703125" style="4" customWidth="1"/>
    <col min="9471" max="9471" width="14" style="4" customWidth="1"/>
    <col min="9472" max="9472" width="13.28515625" style="4" customWidth="1"/>
    <col min="9473" max="9473" width="14.42578125" style="4" customWidth="1"/>
    <col min="9474" max="9474" width="10" style="4" customWidth="1"/>
    <col min="9475" max="9723" width="9.140625" style="4"/>
    <col min="9724" max="9724" width="8.42578125" style="4" customWidth="1"/>
    <col min="9725" max="9725" width="3.5703125" style="4" customWidth="1"/>
    <col min="9726" max="9726" width="47.5703125" style="4" customWidth="1"/>
    <col min="9727" max="9727" width="14" style="4" customWidth="1"/>
    <col min="9728" max="9728" width="13.28515625" style="4" customWidth="1"/>
    <col min="9729" max="9729" width="14.42578125" style="4" customWidth="1"/>
    <col min="9730" max="9730" width="10" style="4" customWidth="1"/>
    <col min="9731" max="9979" width="9.140625" style="4"/>
    <col min="9980" max="9980" width="8.42578125" style="4" customWidth="1"/>
    <col min="9981" max="9981" width="3.5703125" style="4" customWidth="1"/>
    <col min="9982" max="9982" width="47.5703125" style="4" customWidth="1"/>
    <col min="9983" max="9983" width="14" style="4" customWidth="1"/>
    <col min="9984" max="9984" width="13.28515625" style="4" customWidth="1"/>
    <col min="9985" max="9985" width="14.42578125" style="4" customWidth="1"/>
    <col min="9986" max="9986" width="10" style="4" customWidth="1"/>
    <col min="9987" max="10235" width="9.140625" style="4"/>
    <col min="10236" max="10236" width="8.42578125" style="4" customWidth="1"/>
    <col min="10237" max="10237" width="3.5703125" style="4" customWidth="1"/>
    <col min="10238" max="10238" width="47.5703125" style="4" customWidth="1"/>
    <col min="10239" max="10239" width="14" style="4" customWidth="1"/>
    <col min="10240" max="10240" width="13.28515625" style="4" customWidth="1"/>
    <col min="10241" max="10241" width="14.42578125" style="4" customWidth="1"/>
    <col min="10242" max="10242" width="10" style="4" customWidth="1"/>
    <col min="10243" max="10491" width="9.140625" style="4"/>
    <col min="10492" max="10492" width="8.42578125" style="4" customWidth="1"/>
    <col min="10493" max="10493" width="3.5703125" style="4" customWidth="1"/>
    <col min="10494" max="10494" width="47.5703125" style="4" customWidth="1"/>
    <col min="10495" max="10495" width="14" style="4" customWidth="1"/>
    <col min="10496" max="10496" width="13.28515625" style="4" customWidth="1"/>
    <col min="10497" max="10497" width="14.42578125" style="4" customWidth="1"/>
    <col min="10498" max="10498" width="10" style="4" customWidth="1"/>
    <col min="10499" max="10747" width="9.140625" style="4"/>
    <col min="10748" max="10748" width="8.42578125" style="4" customWidth="1"/>
    <col min="10749" max="10749" width="3.5703125" style="4" customWidth="1"/>
    <col min="10750" max="10750" width="47.5703125" style="4" customWidth="1"/>
    <col min="10751" max="10751" width="14" style="4" customWidth="1"/>
    <col min="10752" max="10752" width="13.28515625" style="4" customWidth="1"/>
    <col min="10753" max="10753" width="14.42578125" style="4" customWidth="1"/>
    <col min="10754" max="10754" width="10" style="4" customWidth="1"/>
    <col min="10755" max="11003" width="9.140625" style="4"/>
    <col min="11004" max="11004" width="8.42578125" style="4" customWidth="1"/>
    <col min="11005" max="11005" width="3.5703125" style="4" customWidth="1"/>
    <col min="11006" max="11006" width="47.5703125" style="4" customWidth="1"/>
    <col min="11007" max="11007" width="14" style="4" customWidth="1"/>
    <col min="11008" max="11008" width="13.28515625" style="4" customWidth="1"/>
    <col min="11009" max="11009" width="14.42578125" style="4" customWidth="1"/>
    <col min="11010" max="11010" width="10" style="4" customWidth="1"/>
    <col min="11011" max="11259" width="9.140625" style="4"/>
    <col min="11260" max="11260" width="8.42578125" style="4" customWidth="1"/>
    <col min="11261" max="11261" width="3.5703125" style="4" customWidth="1"/>
    <col min="11262" max="11262" width="47.5703125" style="4" customWidth="1"/>
    <col min="11263" max="11263" width="14" style="4" customWidth="1"/>
    <col min="11264" max="11264" width="13.28515625" style="4" customWidth="1"/>
    <col min="11265" max="11265" width="14.42578125" style="4" customWidth="1"/>
    <col min="11266" max="11266" width="10" style="4" customWidth="1"/>
    <col min="11267" max="11515" width="9.140625" style="4"/>
    <col min="11516" max="11516" width="8.42578125" style="4" customWidth="1"/>
    <col min="11517" max="11517" width="3.5703125" style="4" customWidth="1"/>
    <col min="11518" max="11518" width="47.5703125" style="4" customWidth="1"/>
    <col min="11519" max="11519" width="14" style="4" customWidth="1"/>
    <col min="11520" max="11520" width="13.28515625" style="4" customWidth="1"/>
    <col min="11521" max="11521" width="14.42578125" style="4" customWidth="1"/>
    <col min="11522" max="11522" width="10" style="4" customWidth="1"/>
    <col min="11523" max="11771" width="9.140625" style="4"/>
    <col min="11772" max="11772" width="8.42578125" style="4" customWidth="1"/>
    <col min="11773" max="11773" width="3.5703125" style="4" customWidth="1"/>
    <col min="11774" max="11774" width="47.5703125" style="4" customWidth="1"/>
    <col min="11775" max="11775" width="14" style="4" customWidth="1"/>
    <col min="11776" max="11776" width="13.28515625" style="4" customWidth="1"/>
    <col min="11777" max="11777" width="14.42578125" style="4" customWidth="1"/>
    <col min="11778" max="11778" width="10" style="4" customWidth="1"/>
    <col min="11779" max="12027" width="9.140625" style="4"/>
    <col min="12028" max="12028" width="8.42578125" style="4" customWidth="1"/>
    <col min="12029" max="12029" width="3.5703125" style="4" customWidth="1"/>
    <col min="12030" max="12030" width="47.5703125" style="4" customWidth="1"/>
    <col min="12031" max="12031" width="14" style="4" customWidth="1"/>
    <col min="12032" max="12032" width="13.28515625" style="4" customWidth="1"/>
    <col min="12033" max="12033" width="14.42578125" style="4" customWidth="1"/>
    <col min="12034" max="12034" width="10" style="4" customWidth="1"/>
    <col min="12035" max="12283" width="9.140625" style="4"/>
    <col min="12284" max="12284" width="8.42578125" style="4" customWidth="1"/>
    <col min="12285" max="12285" width="3.5703125" style="4" customWidth="1"/>
    <col min="12286" max="12286" width="47.5703125" style="4" customWidth="1"/>
    <col min="12287" max="12287" width="14" style="4" customWidth="1"/>
    <col min="12288" max="12288" width="13.28515625" style="4" customWidth="1"/>
    <col min="12289" max="12289" width="14.42578125" style="4" customWidth="1"/>
    <col min="12290" max="12290" width="10" style="4" customWidth="1"/>
    <col min="12291" max="12539" width="9.140625" style="4"/>
    <col min="12540" max="12540" width="8.42578125" style="4" customWidth="1"/>
    <col min="12541" max="12541" width="3.5703125" style="4" customWidth="1"/>
    <col min="12542" max="12542" width="47.5703125" style="4" customWidth="1"/>
    <col min="12543" max="12543" width="14" style="4" customWidth="1"/>
    <col min="12544" max="12544" width="13.28515625" style="4" customWidth="1"/>
    <col min="12545" max="12545" width="14.42578125" style="4" customWidth="1"/>
    <col min="12546" max="12546" width="10" style="4" customWidth="1"/>
    <col min="12547" max="12795" width="9.140625" style="4"/>
    <col min="12796" max="12796" width="8.42578125" style="4" customWidth="1"/>
    <col min="12797" max="12797" width="3.5703125" style="4" customWidth="1"/>
    <col min="12798" max="12798" width="47.5703125" style="4" customWidth="1"/>
    <col min="12799" max="12799" width="14" style="4" customWidth="1"/>
    <col min="12800" max="12800" width="13.28515625" style="4" customWidth="1"/>
    <col min="12801" max="12801" width="14.42578125" style="4" customWidth="1"/>
    <col min="12802" max="12802" width="10" style="4" customWidth="1"/>
    <col min="12803" max="13051" width="9.140625" style="4"/>
    <col min="13052" max="13052" width="8.42578125" style="4" customWidth="1"/>
    <col min="13053" max="13053" width="3.5703125" style="4" customWidth="1"/>
    <col min="13054" max="13054" width="47.5703125" style="4" customWidth="1"/>
    <col min="13055" max="13055" width="14" style="4" customWidth="1"/>
    <col min="13056" max="13056" width="13.28515625" style="4" customWidth="1"/>
    <col min="13057" max="13057" width="14.42578125" style="4" customWidth="1"/>
    <col min="13058" max="13058" width="10" style="4" customWidth="1"/>
    <col min="13059" max="13307" width="9.140625" style="4"/>
    <col min="13308" max="13308" width="8.42578125" style="4" customWidth="1"/>
    <col min="13309" max="13309" width="3.5703125" style="4" customWidth="1"/>
    <col min="13310" max="13310" width="47.5703125" style="4" customWidth="1"/>
    <col min="13311" max="13311" width="14" style="4" customWidth="1"/>
    <col min="13312" max="13312" width="13.28515625" style="4" customWidth="1"/>
    <col min="13313" max="13313" width="14.42578125" style="4" customWidth="1"/>
    <col min="13314" max="13314" width="10" style="4" customWidth="1"/>
    <col min="13315" max="13563" width="9.140625" style="4"/>
    <col min="13564" max="13564" width="8.42578125" style="4" customWidth="1"/>
    <col min="13565" max="13565" width="3.5703125" style="4" customWidth="1"/>
    <col min="13566" max="13566" width="47.5703125" style="4" customWidth="1"/>
    <col min="13567" max="13567" width="14" style="4" customWidth="1"/>
    <col min="13568" max="13568" width="13.28515625" style="4" customWidth="1"/>
    <col min="13569" max="13569" width="14.42578125" style="4" customWidth="1"/>
    <col min="13570" max="13570" width="10" style="4" customWidth="1"/>
    <col min="13571" max="13819" width="9.140625" style="4"/>
    <col min="13820" max="13820" width="8.42578125" style="4" customWidth="1"/>
    <col min="13821" max="13821" width="3.5703125" style="4" customWidth="1"/>
    <col min="13822" max="13822" width="47.5703125" style="4" customWidth="1"/>
    <col min="13823" max="13823" width="14" style="4" customWidth="1"/>
    <col min="13824" max="13824" width="13.28515625" style="4" customWidth="1"/>
    <col min="13825" max="13825" width="14.42578125" style="4" customWidth="1"/>
    <col min="13826" max="13826" width="10" style="4" customWidth="1"/>
    <col min="13827" max="14075" width="9.140625" style="4"/>
    <col min="14076" max="14076" width="8.42578125" style="4" customWidth="1"/>
    <col min="14077" max="14077" width="3.5703125" style="4" customWidth="1"/>
    <col min="14078" max="14078" width="47.5703125" style="4" customWidth="1"/>
    <col min="14079" max="14079" width="14" style="4" customWidth="1"/>
    <col min="14080" max="14080" width="13.28515625" style="4" customWidth="1"/>
    <col min="14081" max="14081" width="14.42578125" style="4" customWidth="1"/>
    <col min="14082" max="14082" width="10" style="4" customWidth="1"/>
    <col min="14083" max="14331" width="9.140625" style="4"/>
    <col min="14332" max="14332" width="8.42578125" style="4" customWidth="1"/>
    <col min="14333" max="14333" width="3.5703125" style="4" customWidth="1"/>
    <col min="14334" max="14334" width="47.5703125" style="4" customWidth="1"/>
    <col min="14335" max="14335" width="14" style="4" customWidth="1"/>
    <col min="14336" max="14336" width="13.28515625" style="4" customWidth="1"/>
    <col min="14337" max="14337" width="14.42578125" style="4" customWidth="1"/>
    <col min="14338" max="14338" width="10" style="4" customWidth="1"/>
    <col min="14339" max="14587" width="9.140625" style="4"/>
    <col min="14588" max="14588" width="8.42578125" style="4" customWidth="1"/>
    <col min="14589" max="14589" width="3.5703125" style="4" customWidth="1"/>
    <col min="14590" max="14590" width="47.5703125" style="4" customWidth="1"/>
    <col min="14591" max="14591" width="14" style="4" customWidth="1"/>
    <col min="14592" max="14592" width="13.28515625" style="4" customWidth="1"/>
    <col min="14593" max="14593" width="14.42578125" style="4" customWidth="1"/>
    <col min="14594" max="14594" width="10" style="4" customWidth="1"/>
    <col min="14595" max="14843" width="9.140625" style="4"/>
    <col min="14844" max="14844" width="8.42578125" style="4" customWidth="1"/>
    <col min="14845" max="14845" width="3.5703125" style="4" customWidth="1"/>
    <col min="14846" max="14846" width="47.5703125" style="4" customWidth="1"/>
    <col min="14847" max="14847" width="14" style="4" customWidth="1"/>
    <col min="14848" max="14848" width="13.28515625" style="4" customWidth="1"/>
    <col min="14849" max="14849" width="14.42578125" style="4" customWidth="1"/>
    <col min="14850" max="14850" width="10" style="4" customWidth="1"/>
    <col min="14851" max="15099" width="9.140625" style="4"/>
    <col min="15100" max="15100" width="8.42578125" style="4" customWidth="1"/>
    <col min="15101" max="15101" width="3.5703125" style="4" customWidth="1"/>
    <col min="15102" max="15102" width="47.5703125" style="4" customWidth="1"/>
    <col min="15103" max="15103" width="14" style="4" customWidth="1"/>
    <col min="15104" max="15104" width="13.28515625" style="4" customWidth="1"/>
    <col min="15105" max="15105" width="14.42578125" style="4" customWidth="1"/>
    <col min="15106" max="15106" width="10" style="4" customWidth="1"/>
    <col min="15107" max="15355" width="9.140625" style="4"/>
    <col min="15356" max="15356" width="8.42578125" style="4" customWidth="1"/>
    <col min="15357" max="15357" width="3.5703125" style="4" customWidth="1"/>
    <col min="15358" max="15358" width="47.5703125" style="4" customWidth="1"/>
    <col min="15359" max="15359" width="14" style="4" customWidth="1"/>
    <col min="15360" max="15360" width="13.28515625" style="4" customWidth="1"/>
    <col min="15361" max="15361" width="14.42578125" style="4" customWidth="1"/>
    <col min="15362" max="15362" width="10" style="4" customWidth="1"/>
    <col min="15363" max="15611" width="9.140625" style="4"/>
    <col min="15612" max="15612" width="8.42578125" style="4" customWidth="1"/>
    <col min="15613" max="15613" width="3.5703125" style="4" customWidth="1"/>
    <col min="15614" max="15614" width="47.5703125" style="4" customWidth="1"/>
    <col min="15615" max="15615" width="14" style="4" customWidth="1"/>
    <col min="15616" max="15616" width="13.28515625" style="4" customWidth="1"/>
    <col min="15617" max="15617" width="14.42578125" style="4" customWidth="1"/>
    <col min="15618" max="15618" width="10" style="4" customWidth="1"/>
    <col min="15619" max="15867" width="9.140625" style="4"/>
    <col min="15868" max="15868" width="8.42578125" style="4" customWidth="1"/>
    <col min="15869" max="15869" width="3.5703125" style="4" customWidth="1"/>
    <col min="15870" max="15870" width="47.5703125" style="4" customWidth="1"/>
    <col min="15871" max="15871" width="14" style="4" customWidth="1"/>
    <col min="15872" max="15872" width="13.28515625" style="4" customWidth="1"/>
    <col min="15873" max="15873" width="14.42578125" style="4" customWidth="1"/>
    <col min="15874" max="15874" width="10" style="4" customWidth="1"/>
    <col min="15875" max="16123" width="9.140625" style="4"/>
    <col min="16124" max="16124" width="8.42578125" style="4" customWidth="1"/>
    <col min="16125" max="16125" width="3.5703125" style="4" customWidth="1"/>
    <col min="16126" max="16126" width="47.5703125" style="4" customWidth="1"/>
    <col min="16127" max="16127" width="14" style="4" customWidth="1"/>
    <col min="16128" max="16128" width="13.28515625" style="4" customWidth="1"/>
    <col min="16129" max="16129" width="14.42578125" style="4" customWidth="1"/>
    <col min="16130" max="16130" width="10" style="4" customWidth="1"/>
    <col min="16131" max="16384" width="9.140625" style="4"/>
  </cols>
  <sheetData>
    <row r="1" spans="1:4" x14ac:dyDescent="0.2">
      <c r="D1" s="37" t="s">
        <v>70</v>
      </c>
    </row>
    <row r="2" spans="1:4" ht="51" x14ac:dyDescent="0.2">
      <c r="B2" s="2"/>
      <c r="C2" s="3"/>
      <c r="D2" s="38" t="s">
        <v>66</v>
      </c>
    </row>
    <row r="3" spans="1:4" x14ac:dyDescent="0.2">
      <c r="B3" s="2"/>
      <c r="C3" s="3"/>
      <c r="D3" s="38"/>
    </row>
    <row r="4" spans="1:4" ht="13.5" thickBot="1" x14ac:dyDescent="0.25">
      <c r="A4" s="5" t="s">
        <v>106</v>
      </c>
      <c r="B4" s="6"/>
      <c r="C4" s="7"/>
    </row>
    <row r="5" spans="1:4" ht="51.75" customHeight="1" thickBot="1" x14ac:dyDescent="0.25">
      <c r="A5" s="63" t="s">
        <v>23</v>
      </c>
      <c r="B5" s="64" t="s">
        <v>24</v>
      </c>
      <c r="C5" s="75"/>
      <c r="D5" s="99" t="s">
        <v>110</v>
      </c>
    </row>
    <row r="6" spans="1:4" ht="15" customHeight="1" thickBot="1" x14ac:dyDescent="0.25">
      <c r="A6" s="39"/>
      <c r="B6" s="40" t="s">
        <v>25</v>
      </c>
      <c r="C6" s="76"/>
      <c r="D6" s="67">
        <f>D7+D8+D9+D10</f>
        <v>6542112</v>
      </c>
    </row>
    <row r="7" spans="1:4" x14ac:dyDescent="0.2">
      <c r="A7" s="16">
        <v>30</v>
      </c>
      <c r="B7" s="20" t="s">
        <v>26</v>
      </c>
      <c r="C7" s="77"/>
      <c r="D7" s="52">
        <v>3837253</v>
      </c>
    </row>
    <row r="8" spans="1:4" x14ac:dyDescent="0.2">
      <c r="A8" s="16">
        <v>32</v>
      </c>
      <c r="B8" s="13" t="s">
        <v>27</v>
      </c>
      <c r="C8" s="77"/>
      <c r="D8" s="52">
        <v>474888</v>
      </c>
    </row>
    <row r="9" spans="1:4" x14ac:dyDescent="0.2">
      <c r="A9" s="16" t="s">
        <v>28</v>
      </c>
      <c r="B9" s="13" t="s">
        <v>29</v>
      </c>
      <c r="C9" s="77"/>
      <c r="D9" s="52">
        <v>2183971</v>
      </c>
    </row>
    <row r="10" spans="1:4" ht="13.5" thickBot="1" x14ac:dyDescent="0.25">
      <c r="A10" s="16" t="s">
        <v>32</v>
      </c>
      <c r="B10" s="13" t="s">
        <v>33</v>
      </c>
      <c r="C10" s="77"/>
      <c r="D10" s="52">
        <v>46000</v>
      </c>
    </row>
    <row r="11" spans="1:4" ht="13.5" thickBot="1" x14ac:dyDescent="0.25">
      <c r="A11" s="39"/>
      <c r="B11" s="40" t="s">
        <v>34</v>
      </c>
      <c r="C11" s="76"/>
      <c r="D11" s="67">
        <f>D12+D16</f>
        <v>5970096</v>
      </c>
    </row>
    <row r="12" spans="1:4" x14ac:dyDescent="0.2">
      <c r="A12" s="83"/>
      <c r="B12" s="84" t="s">
        <v>35</v>
      </c>
      <c r="C12" s="85"/>
      <c r="D12" s="54">
        <f>D13+D14+D15</f>
        <v>489825</v>
      </c>
    </row>
    <row r="13" spans="1:4" x14ac:dyDescent="0.2">
      <c r="A13" s="12">
        <v>413</v>
      </c>
      <c r="B13" s="13"/>
      <c r="C13" s="18" t="s">
        <v>36</v>
      </c>
      <c r="D13" s="52">
        <v>317722</v>
      </c>
    </row>
    <row r="14" spans="1:4" x14ac:dyDescent="0.2">
      <c r="A14" s="12">
        <v>4500</v>
      </c>
      <c r="B14" s="13"/>
      <c r="C14" s="19" t="s">
        <v>37</v>
      </c>
      <c r="D14" s="52">
        <v>150711</v>
      </c>
    </row>
    <row r="15" spans="1:4" x14ac:dyDescent="0.2">
      <c r="A15" s="71">
        <v>452</v>
      </c>
      <c r="B15" s="72"/>
      <c r="C15" s="18" t="s">
        <v>38</v>
      </c>
      <c r="D15" s="51">
        <v>21392</v>
      </c>
    </row>
    <row r="16" spans="1:4" x14ac:dyDescent="0.2">
      <c r="A16" s="16"/>
      <c r="B16" s="13" t="s">
        <v>39</v>
      </c>
      <c r="C16" s="77"/>
      <c r="D16" s="52">
        <f>D17+D18+D19</f>
        <v>5480271</v>
      </c>
    </row>
    <row r="17" spans="1:4" x14ac:dyDescent="0.2">
      <c r="A17" s="12">
        <v>50</v>
      </c>
      <c r="B17" s="13"/>
      <c r="C17" s="77" t="s">
        <v>5</v>
      </c>
      <c r="D17" s="52">
        <v>3478811</v>
      </c>
    </row>
    <row r="18" spans="1:4" x14ac:dyDescent="0.2">
      <c r="A18" s="12">
        <v>55</v>
      </c>
      <c r="B18" s="13"/>
      <c r="C18" s="77" t="s">
        <v>6</v>
      </c>
      <c r="D18" s="52">
        <v>1986077</v>
      </c>
    </row>
    <row r="19" spans="1:4" ht="13.5" thickBot="1" x14ac:dyDescent="0.25">
      <c r="A19" s="80">
        <v>60</v>
      </c>
      <c r="B19" s="15"/>
      <c r="C19" s="81" t="s">
        <v>19</v>
      </c>
      <c r="D19" s="86">
        <v>15383</v>
      </c>
    </row>
    <row r="20" spans="1:4" ht="13.5" thickBot="1" x14ac:dyDescent="0.25">
      <c r="A20" s="39"/>
      <c r="B20" s="41" t="s">
        <v>40</v>
      </c>
      <c r="C20" s="79"/>
      <c r="D20" s="56">
        <f>D6-D11</f>
        <v>572016</v>
      </c>
    </row>
    <row r="21" spans="1:4" ht="13.5" thickBot="1" x14ac:dyDescent="0.25">
      <c r="A21" s="39"/>
      <c r="B21" s="41" t="s">
        <v>41</v>
      </c>
      <c r="C21" s="79"/>
      <c r="D21" s="56">
        <f>D22+D23+D24+D25+D26+D27</f>
        <v>-630314</v>
      </c>
    </row>
    <row r="22" spans="1:4" x14ac:dyDescent="0.2">
      <c r="A22" s="12">
        <v>381</v>
      </c>
      <c r="B22" s="13"/>
      <c r="C22" s="77" t="s">
        <v>42</v>
      </c>
      <c r="D22" s="51">
        <v>50000</v>
      </c>
    </row>
    <row r="23" spans="1:4" x14ac:dyDescent="0.2">
      <c r="A23" s="12">
        <v>15</v>
      </c>
      <c r="B23" s="13"/>
      <c r="C23" s="77" t="s">
        <v>43</v>
      </c>
      <c r="D23" s="51">
        <v>-1486896</v>
      </c>
    </row>
    <row r="24" spans="1:4" x14ac:dyDescent="0.2">
      <c r="A24" s="12">
        <v>3502</v>
      </c>
      <c r="B24" s="13"/>
      <c r="C24" s="77" t="s">
        <v>44</v>
      </c>
      <c r="D24" s="52">
        <v>881608</v>
      </c>
    </row>
    <row r="25" spans="1:4" x14ac:dyDescent="0.2">
      <c r="A25" s="12">
        <v>4502</v>
      </c>
      <c r="B25" s="13"/>
      <c r="C25" s="78" t="s">
        <v>45</v>
      </c>
      <c r="D25" s="51">
        <v>-42000</v>
      </c>
    </row>
    <row r="26" spans="1:4" x14ac:dyDescent="0.2">
      <c r="A26" s="21">
        <v>655</v>
      </c>
      <c r="B26" s="20"/>
      <c r="C26" s="77" t="s">
        <v>46</v>
      </c>
      <c r="D26" s="57">
        <v>500</v>
      </c>
    </row>
    <row r="27" spans="1:4" ht="13.5" thickBot="1" x14ac:dyDescent="0.25">
      <c r="A27" s="80">
        <v>650</v>
      </c>
      <c r="B27" s="15"/>
      <c r="C27" s="81" t="s">
        <v>47</v>
      </c>
      <c r="D27" s="51">
        <v>-33526</v>
      </c>
    </row>
    <row r="28" spans="1:4" s="36" customFormat="1" ht="13.5" thickBot="1" x14ac:dyDescent="0.25">
      <c r="A28" s="44"/>
      <c r="B28" s="40" t="s">
        <v>48</v>
      </c>
      <c r="C28" s="66"/>
      <c r="D28" s="56">
        <f>D20+D21</f>
        <v>-58298</v>
      </c>
    </row>
    <row r="29" spans="1:4" ht="13.5" thickBot="1" x14ac:dyDescent="0.25">
      <c r="A29" s="39"/>
      <c r="B29" s="41" t="s">
        <v>49</v>
      </c>
      <c r="C29" s="42"/>
      <c r="D29" s="87">
        <f>D30+D31</f>
        <v>-46157</v>
      </c>
    </row>
    <row r="30" spans="1:4" x14ac:dyDescent="0.2">
      <c r="A30" s="106" t="s">
        <v>67</v>
      </c>
      <c r="B30" s="90"/>
      <c r="C30" s="91" t="s">
        <v>64</v>
      </c>
      <c r="D30" s="94">
        <v>436000</v>
      </c>
    </row>
    <row r="31" spans="1:4" ht="13.5" thickBot="1" x14ac:dyDescent="0.25">
      <c r="A31" s="22" t="s">
        <v>68</v>
      </c>
      <c r="B31" s="92"/>
      <c r="C31" s="93" t="s">
        <v>50</v>
      </c>
      <c r="D31" s="95">
        <v>-482157</v>
      </c>
    </row>
    <row r="32" spans="1:4" ht="13.5" thickBot="1" x14ac:dyDescent="0.25">
      <c r="A32" s="44">
        <v>100</v>
      </c>
      <c r="B32" s="40" t="s">
        <v>51</v>
      </c>
      <c r="C32" s="43"/>
      <c r="D32" s="88">
        <f>D28+D29</f>
        <v>-104455</v>
      </c>
    </row>
    <row r="33" spans="1:3" x14ac:dyDescent="0.2">
      <c r="A33" s="25"/>
      <c r="B33" s="28"/>
      <c r="C33" s="28"/>
    </row>
    <row r="34" spans="1:3" x14ac:dyDescent="0.2">
      <c r="A34" s="25"/>
      <c r="B34" s="28"/>
      <c r="C34" s="28"/>
    </row>
    <row r="35" spans="1:3" x14ac:dyDescent="0.2">
      <c r="A35" s="25"/>
      <c r="B35" s="28"/>
      <c r="C35" s="28"/>
    </row>
    <row r="36" spans="1:3" x14ac:dyDescent="0.2">
      <c r="A36" s="25"/>
      <c r="B36" s="28"/>
      <c r="C36" s="28"/>
    </row>
    <row r="37" spans="1:3" x14ac:dyDescent="0.2">
      <c r="A37" s="25"/>
      <c r="B37" s="28"/>
      <c r="C37" s="28"/>
    </row>
    <row r="38" spans="1:3" x14ac:dyDescent="0.2">
      <c r="A38" s="25"/>
      <c r="B38" s="28"/>
      <c r="C38" s="28"/>
    </row>
    <row r="39" spans="1:3" x14ac:dyDescent="0.2">
      <c r="A39" s="25"/>
      <c r="B39" s="28"/>
      <c r="C39" s="28"/>
    </row>
    <row r="40" spans="1:3" x14ac:dyDescent="0.2">
      <c r="A40" s="25"/>
      <c r="B40" s="28"/>
      <c r="C40" s="28"/>
    </row>
  </sheetData>
  <conditionalFormatting sqref="D20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39" workbookViewId="0">
      <selection activeCell="F66" sqref="F66"/>
    </sheetView>
  </sheetViews>
  <sheetFormatPr defaultRowHeight="12.75" x14ac:dyDescent="0.2"/>
  <cols>
    <col min="1" max="1" width="14.140625" style="1" customWidth="1"/>
    <col min="2" max="2" width="6" style="4" customWidth="1"/>
    <col min="3" max="3" width="50.28515625" style="4" customWidth="1"/>
    <col min="4" max="4" width="12.28515625" style="4" customWidth="1"/>
    <col min="5" max="251" width="9.140625" style="4"/>
    <col min="252" max="252" width="8.42578125" style="4" customWidth="1"/>
    <col min="253" max="253" width="3.5703125" style="4" customWidth="1"/>
    <col min="254" max="254" width="47.5703125" style="4" customWidth="1"/>
    <col min="255" max="255" width="14" style="4" customWidth="1"/>
    <col min="256" max="256" width="13.28515625" style="4" customWidth="1"/>
    <col min="257" max="257" width="14.42578125" style="4" customWidth="1"/>
    <col min="258" max="258" width="10" style="4" customWidth="1"/>
    <col min="259" max="507" width="9.140625" style="4"/>
    <col min="508" max="508" width="8.42578125" style="4" customWidth="1"/>
    <col min="509" max="509" width="3.5703125" style="4" customWidth="1"/>
    <col min="510" max="510" width="47.5703125" style="4" customWidth="1"/>
    <col min="511" max="511" width="14" style="4" customWidth="1"/>
    <col min="512" max="512" width="13.28515625" style="4" customWidth="1"/>
    <col min="513" max="513" width="14.42578125" style="4" customWidth="1"/>
    <col min="514" max="514" width="10" style="4" customWidth="1"/>
    <col min="515" max="763" width="9.140625" style="4"/>
    <col min="764" max="764" width="8.42578125" style="4" customWidth="1"/>
    <col min="765" max="765" width="3.5703125" style="4" customWidth="1"/>
    <col min="766" max="766" width="47.5703125" style="4" customWidth="1"/>
    <col min="767" max="767" width="14" style="4" customWidth="1"/>
    <col min="768" max="768" width="13.28515625" style="4" customWidth="1"/>
    <col min="769" max="769" width="14.42578125" style="4" customWidth="1"/>
    <col min="770" max="770" width="10" style="4" customWidth="1"/>
    <col min="771" max="1019" width="9.140625" style="4"/>
    <col min="1020" max="1020" width="8.42578125" style="4" customWidth="1"/>
    <col min="1021" max="1021" width="3.5703125" style="4" customWidth="1"/>
    <col min="1022" max="1022" width="47.5703125" style="4" customWidth="1"/>
    <col min="1023" max="1023" width="14" style="4" customWidth="1"/>
    <col min="1024" max="1024" width="13.28515625" style="4" customWidth="1"/>
    <col min="1025" max="1025" width="14.42578125" style="4" customWidth="1"/>
    <col min="1026" max="1026" width="10" style="4" customWidth="1"/>
    <col min="1027" max="1275" width="9.140625" style="4"/>
    <col min="1276" max="1276" width="8.42578125" style="4" customWidth="1"/>
    <col min="1277" max="1277" width="3.5703125" style="4" customWidth="1"/>
    <col min="1278" max="1278" width="47.5703125" style="4" customWidth="1"/>
    <col min="1279" max="1279" width="14" style="4" customWidth="1"/>
    <col min="1280" max="1280" width="13.28515625" style="4" customWidth="1"/>
    <col min="1281" max="1281" width="14.42578125" style="4" customWidth="1"/>
    <col min="1282" max="1282" width="10" style="4" customWidth="1"/>
    <col min="1283" max="1531" width="9.140625" style="4"/>
    <col min="1532" max="1532" width="8.42578125" style="4" customWidth="1"/>
    <col min="1533" max="1533" width="3.5703125" style="4" customWidth="1"/>
    <col min="1534" max="1534" width="47.5703125" style="4" customWidth="1"/>
    <col min="1535" max="1535" width="14" style="4" customWidth="1"/>
    <col min="1536" max="1536" width="13.28515625" style="4" customWidth="1"/>
    <col min="1537" max="1537" width="14.42578125" style="4" customWidth="1"/>
    <col min="1538" max="1538" width="10" style="4" customWidth="1"/>
    <col min="1539" max="1787" width="9.140625" style="4"/>
    <col min="1788" max="1788" width="8.42578125" style="4" customWidth="1"/>
    <col min="1789" max="1789" width="3.5703125" style="4" customWidth="1"/>
    <col min="1790" max="1790" width="47.5703125" style="4" customWidth="1"/>
    <col min="1791" max="1791" width="14" style="4" customWidth="1"/>
    <col min="1792" max="1792" width="13.28515625" style="4" customWidth="1"/>
    <col min="1793" max="1793" width="14.42578125" style="4" customWidth="1"/>
    <col min="1794" max="1794" width="10" style="4" customWidth="1"/>
    <col min="1795" max="2043" width="9.140625" style="4"/>
    <col min="2044" max="2044" width="8.42578125" style="4" customWidth="1"/>
    <col min="2045" max="2045" width="3.5703125" style="4" customWidth="1"/>
    <col min="2046" max="2046" width="47.5703125" style="4" customWidth="1"/>
    <col min="2047" max="2047" width="14" style="4" customWidth="1"/>
    <col min="2048" max="2048" width="13.28515625" style="4" customWidth="1"/>
    <col min="2049" max="2049" width="14.42578125" style="4" customWidth="1"/>
    <col min="2050" max="2050" width="10" style="4" customWidth="1"/>
    <col min="2051" max="2299" width="9.140625" style="4"/>
    <col min="2300" max="2300" width="8.42578125" style="4" customWidth="1"/>
    <col min="2301" max="2301" width="3.5703125" style="4" customWidth="1"/>
    <col min="2302" max="2302" width="47.5703125" style="4" customWidth="1"/>
    <col min="2303" max="2303" width="14" style="4" customWidth="1"/>
    <col min="2304" max="2304" width="13.28515625" style="4" customWidth="1"/>
    <col min="2305" max="2305" width="14.42578125" style="4" customWidth="1"/>
    <col min="2306" max="2306" width="10" style="4" customWidth="1"/>
    <col min="2307" max="2555" width="9.140625" style="4"/>
    <col min="2556" max="2556" width="8.42578125" style="4" customWidth="1"/>
    <col min="2557" max="2557" width="3.5703125" style="4" customWidth="1"/>
    <col min="2558" max="2558" width="47.5703125" style="4" customWidth="1"/>
    <col min="2559" max="2559" width="14" style="4" customWidth="1"/>
    <col min="2560" max="2560" width="13.28515625" style="4" customWidth="1"/>
    <col min="2561" max="2561" width="14.42578125" style="4" customWidth="1"/>
    <col min="2562" max="2562" width="10" style="4" customWidth="1"/>
    <col min="2563" max="2811" width="9.140625" style="4"/>
    <col min="2812" max="2812" width="8.42578125" style="4" customWidth="1"/>
    <col min="2813" max="2813" width="3.5703125" style="4" customWidth="1"/>
    <col min="2814" max="2814" width="47.5703125" style="4" customWidth="1"/>
    <col min="2815" max="2815" width="14" style="4" customWidth="1"/>
    <col min="2816" max="2816" width="13.28515625" style="4" customWidth="1"/>
    <col min="2817" max="2817" width="14.42578125" style="4" customWidth="1"/>
    <col min="2818" max="2818" width="10" style="4" customWidth="1"/>
    <col min="2819" max="3067" width="9.140625" style="4"/>
    <col min="3068" max="3068" width="8.42578125" style="4" customWidth="1"/>
    <col min="3069" max="3069" width="3.5703125" style="4" customWidth="1"/>
    <col min="3070" max="3070" width="47.5703125" style="4" customWidth="1"/>
    <col min="3071" max="3071" width="14" style="4" customWidth="1"/>
    <col min="3072" max="3072" width="13.28515625" style="4" customWidth="1"/>
    <col min="3073" max="3073" width="14.42578125" style="4" customWidth="1"/>
    <col min="3074" max="3074" width="10" style="4" customWidth="1"/>
    <col min="3075" max="3323" width="9.140625" style="4"/>
    <col min="3324" max="3324" width="8.42578125" style="4" customWidth="1"/>
    <col min="3325" max="3325" width="3.5703125" style="4" customWidth="1"/>
    <col min="3326" max="3326" width="47.5703125" style="4" customWidth="1"/>
    <col min="3327" max="3327" width="14" style="4" customWidth="1"/>
    <col min="3328" max="3328" width="13.28515625" style="4" customWidth="1"/>
    <col min="3329" max="3329" width="14.42578125" style="4" customWidth="1"/>
    <col min="3330" max="3330" width="10" style="4" customWidth="1"/>
    <col min="3331" max="3579" width="9.140625" style="4"/>
    <col min="3580" max="3580" width="8.42578125" style="4" customWidth="1"/>
    <col min="3581" max="3581" width="3.5703125" style="4" customWidth="1"/>
    <col min="3582" max="3582" width="47.5703125" style="4" customWidth="1"/>
    <col min="3583" max="3583" width="14" style="4" customWidth="1"/>
    <col min="3584" max="3584" width="13.28515625" style="4" customWidth="1"/>
    <col min="3585" max="3585" width="14.42578125" style="4" customWidth="1"/>
    <col min="3586" max="3586" width="10" style="4" customWidth="1"/>
    <col min="3587" max="3835" width="9.140625" style="4"/>
    <col min="3836" max="3836" width="8.42578125" style="4" customWidth="1"/>
    <col min="3837" max="3837" width="3.5703125" style="4" customWidth="1"/>
    <col min="3838" max="3838" width="47.5703125" style="4" customWidth="1"/>
    <col min="3839" max="3839" width="14" style="4" customWidth="1"/>
    <col min="3840" max="3840" width="13.28515625" style="4" customWidth="1"/>
    <col min="3841" max="3841" width="14.42578125" style="4" customWidth="1"/>
    <col min="3842" max="3842" width="10" style="4" customWidth="1"/>
    <col min="3843" max="4091" width="9.140625" style="4"/>
    <col min="4092" max="4092" width="8.42578125" style="4" customWidth="1"/>
    <col min="4093" max="4093" width="3.5703125" style="4" customWidth="1"/>
    <col min="4094" max="4094" width="47.5703125" style="4" customWidth="1"/>
    <col min="4095" max="4095" width="14" style="4" customWidth="1"/>
    <col min="4096" max="4096" width="13.28515625" style="4" customWidth="1"/>
    <col min="4097" max="4097" width="14.42578125" style="4" customWidth="1"/>
    <col min="4098" max="4098" width="10" style="4" customWidth="1"/>
    <col min="4099" max="4347" width="9.140625" style="4"/>
    <col min="4348" max="4348" width="8.42578125" style="4" customWidth="1"/>
    <col min="4349" max="4349" width="3.5703125" style="4" customWidth="1"/>
    <col min="4350" max="4350" width="47.5703125" style="4" customWidth="1"/>
    <col min="4351" max="4351" width="14" style="4" customWidth="1"/>
    <col min="4352" max="4352" width="13.28515625" style="4" customWidth="1"/>
    <col min="4353" max="4353" width="14.42578125" style="4" customWidth="1"/>
    <col min="4354" max="4354" width="10" style="4" customWidth="1"/>
    <col min="4355" max="4603" width="9.140625" style="4"/>
    <col min="4604" max="4604" width="8.42578125" style="4" customWidth="1"/>
    <col min="4605" max="4605" width="3.5703125" style="4" customWidth="1"/>
    <col min="4606" max="4606" width="47.5703125" style="4" customWidth="1"/>
    <col min="4607" max="4607" width="14" style="4" customWidth="1"/>
    <col min="4608" max="4608" width="13.28515625" style="4" customWidth="1"/>
    <col min="4609" max="4609" width="14.42578125" style="4" customWidth="1"/>
    <col min="4610" max="4610" width="10" style="4" customWidth="1"/>
    <col min="4611" max="4859" width="9.140625" style="4"/>
    <col min="4860" max="4860" width="8.42578125" style="4" customWidth="1"/>
    <col min="4861" max="4861" width="3.5703125" style="4" customWidth="1"/>
    <col min="4862" max="4862" width="47.5703125" style="4" customWidth="1"/>
    <col min="4863" max="4863" width="14" style="4" customWidth="1"/>
    <col min="4864" max="4864" width="13.28515625" style="4" customWidth="1"/>
    <col min="4865" max="4865" width="14.42578125" style="4" customWidth="1"/>
    <col min="4866" max="4866" width="10" style="4" customWidth="1"/>
    <col min="4867" max="5115" width="9.140625" style="4"/>
    <col min="5116" max="5116" width="8.42578125" style="4" customWidth="1"/>
    <col min="5117" max="5117" width="3.5703125" style="4" customWidth="1"/>
    <col min="5118" max="5118" width="47.5703125" style="4" customWidth="1"/>
    <col min="5119" max="5119" width="14" style="4" customWidth="1"/>
    <col min="5120" max="5120" width="13.28515625" style="4" customWidth="1"/>
    <col min="5121" max="5121" width="14.42578125" style="4" customWidth="1"/>
    <col min="5122" max="5122" width="10" style="4" customWidth="1"/>
    <col min="5123" max="5371" width="9.140625" style="4"/>
    <col min="5372" max="5372" width="8.42578125" style="4" customWidth="1"/>
    <col min="5373" max="5373" width="3.5703125" style="4" customWidth="1"/>
    <col min="5374" max="5374" width="47.5703125" style="4" customWidth="1"/>
    <col min="5375" max="5375" width="14" style="4" customWidth="1"/>
    <col min="5376" max="5376" width="13.28515625" style="4" customWidth="1"/>
    <col min="5377" max="5377" width="14.42578125" style="4" customWidth="1"/>
    <col min="5378" max="5378" width="10" style="4" customWidth="1"/>
    <col min="5379" max="5627" width="9.140625" style="4"/>
    <col min="5628" max="5628" width="8.42578125" style="4" customWidth="1"/>
    <col min="5629" max="5629" width="3.5703125" style="4" customWidth="1"/>
    <col min="5630" max="5630" width="47.5703125" style="4" customWidth="1"/>
    <col min="5631" max="5631" width="14" style="4" customWidth="1"/>
    <col min="5632" max="5632" width="13.28515625" style="4" customWidth="1"/>
    <col min="5633" max="5633" width="14.42578125" style="4" customWidth="1"/>
    <col min="5634" max="5634" width="10" style="4" customWidth="1"/>
    <col min="5635" max="5883" width="9.140625" style="4"/>
    <col min="5884" max="5884" width="8.42578125" style="4" customWidth="1"/>
    <col min="5885" max="5885" width="3.5703125" style="4" customWidth="1"/>
    <col min="5886" max="5886" width="47.5703125" style="4" customWidth="1"/>
    <col min="5887" max="5887" width="14" style="4" customWidth="1"/>
    <col min="5888" max="5888" width="13.28515625" style="4" customWidth="1"/>
    <col min="5889" max="5889" width="14.42578125" style="4" customWidth="1"/>
    <col min="5890" max="5890" width="10" style="4" customWidth="1"/>
    <col min="5891" max="6139" width="9.140625" style="4"/>
    <col min="6140" max="6140" width="8.42578125" style="4" customWidth="1"/>
    <col min="6141" max="6141" width="3.5703125" style="4" customWidth="1"/>
    <col min="6142" max="6142" width="47.5703125" style="4" customWidth="1"/>
    <col min="6143" max="6143" width="14" style="4" customWidth="1"/>
    <col min="6144" max="6144" width="13.28515625" style="4" customWidth="1"/>
    <col min="6145" max="6145" width="14.42578125" style="4" customWidth="1"/>
    <col min="6146" max="6146" width="10" style="4" customWidth="1"/>
    <col min="6147" max="6395" width="9.140625" style="4"/>
    <col min="6396" max="6396" width="8.42578125" style="4" customWidth="1"/>
    <col min="6397" max="6397" width="3.5703125" style="4" customWidth="1"/>
    <col min="6398" max="6398" width="47.5703125" style="4" customWidth="1"/>
    <col min="6399" max="6399" width="14" style="4" customWidth="1"/>
    <col min="6400" max="6400" width="13.28515625" style="4" customWidth="1"/>
    <col min="6401" max="6401" width="14.42578125" style="4" customWidth="1"/>
    <col min="6402" max="6402" width="10" style="4" customWidth="1"/>
    <col min="6403" max="6651" width="9.140625" style="4"/>
    <col min="6652" max="6652" width="8.42578125" style="4" customWidth="1"/>
    <col min="6653" max="6653" width="3.5703125" style="4" customWidth="1"/>
    <col min="6654" max="6654" width="47.5703125" style="4" customWidth="1"/>
    <col min="6655" max="6655" width="14" style="4" customWidth="1"/>
    <col min="6656" max="6656" width="13.28515625" style="4" customWidth="1"/>
    <col min="6657" max="6657" width="14.42578125" style="4" customWidth="1"/>
    <col min="6658" max="6658" width="10" style="4" customWidth="1"/>
    <col min="6659" max="6907" width="9.140625" style="4"/>
    <col min="6908" max="6908" width="8.42578125" style="4" customWidth="1"/>
    <col min="6909" max="6909" width="3.5703125" style="4" customWidth="1"/>
    <col min="6910" max="6910" width="47.5703125" style="4" customWidth="1"/>
    <col min="6911" max="6911" width="14" style="4" customWidth="1"/>
    <col min="6912" max="6912" width="13.28515625" style="4" customWidth="1"/>
    <col min="6913" max="6913" width="14.42578125" style="4" customWidth="1"/>
    <col min="6914" max="6914" width="10" style="4" customWidth="1"/>
    <col min="6915" max="7163" width="9.140625" style="4"/>
    <col min="7164" max="7164" width="8.42578125" style="4" customWidth="1"/>
    <col min="7165" max="7165" width="3.5703125" style="4" customWidth="1"/>
    <col min="7166" max="7166" width="47.5703125" style="4" customWidth="1"/>
    <col min="7167" max="7167" width="14" style="4" customWidth="1"/>
    <col min="7168" max="7168" width="13.28515625" style="4" customWidth="1"/>
    <col min="7169" max="7169" width="14.42578125" style="4" customWidth="1"/>
    <col min="7170" max="7170" width="10" style="4" customWidth="1"/>
    <col min="7171" max="7419" width="9.140625" style="4"/>
    <col min="7420" max="7420" width="8.42578125" style="4" customWidth="1"/>
    <col min="7421" max="7421" width="3.5703125" style="4" customWidth="1"/>
    <col min="7422" max="7422" width="47.5703125" style="4" customWidth="1"/>
    <col min="7423" max="7423" width="14" style="4" customWidth="1"/>
    <col min="7424" max="7424" width="13.28515625" style="4" customWidth="1"/>
    <col min="7425" max="7425" width="14.42578125" style="4" customWidth="1"/>
    <col min="7426" max="7426" width="10" style="4" customWidth="1"/>
    <col min="7427" max="7675" width="9.140625" style="4"/>
    <col min="7676" max="7676" width="8.42578125" style="4" customWidth="1"/>
    <col min="7677" max="7677" width="3.5703125" style="4" customWidth="1"/>
    <col min="7678" max="7678" width="47.5703125" style="4" customWidth="1"/>
    <col min="7679" max="7679" width="14" style="4" customWidth="1"/>
    <col min="7680" max="7680" width="13.28515625" style="4" customWidth="1"/>
    <col min="7681" max="7681" width="14.42578125" style="4" customWidth="1"/>
    <col min="7682" max="7682" width="10" style="4" customWidth="1"/>
    <col min="7683" max="7931" width="9.140625" style="4"/>
    <col min="7932" max="7932" width="8.42578125" style="4" customWidth="1"/>
    <col min="7933" max="7933" width="3.5703125" style="4" customWidth="1"/>
    <col min="7934" max="7934" width="47.5703125" style="4" customWidth="1"/>
    <col min="7935" max="7935" width="14" style="4" customWidth="1"/>
    <col min="7936" max="7936" width="13.28515625" style="4" customWidth="1"/>
    <col min="7937" max="7937" width="14.42578125" style="4" customWidth="1"/>
    <col min="7938" max="7938" width="10" style="4" customWidth="1"/>
    <col min="7939" max="8187" width="9.140625" style="4"/>
    <col min="8188" max="8188" width="8.42578125" style="4" customWidth="1"/>
    <col min="8189" max="8189" width="3.5703125" style="4" customWidth="1"/>
    <col min="8190" max="8190" width="47.5703125" style="4" customWidth="1"/>
    <col min="8191" max="8191" width="14" style="4" customWidth="1"/>
    <col min="8192" max="8192" width="13.28515625" style="4" customWidth="1"/>
    <col min="8193" max="8193" width="14.42578125" style="4" customWidth="1"/>
    <col min="8194" max="8194" width="10" style="4" customWidth="1"/>
    <col min="8195" max="8443" width="9.140625" style="4"/>
    <col min="8444" max="8444" width="8.42578125" style="4" customWidth="1"/>
    <col min="8445" max="8445" width="3.5703125" style="4" customWidth="1"/>
    <col min="8446" max="8446" width="47.5703125" style="4" customWidth="1"/>
    <col min="8447" max="8447" width="14" style="4" customWidth="1"/>
    <col min="8448" max="8448" width="13.28515625" style="4" customWidth="1"/>
    <col min="8449" max="8449" width="14.42578125" style="4" customWidth="1"/>
    <col min="8450" max="8450" width="10" style="4" customWidth="1"/>
    <col min="8451" max="8699" width="9.140625" style="4"/>
    <col min="8700" max="8700" width="8.42578125" style="4" customWidth="1"/>
    <col min="8701" max="8701" width="3.5703125" style="4" customWidth="1"/>
    <col min="8702" max="8702" width="47.5703125" style="4" customWidth="1"/>
    <col min="8703" max="8703" width="14" style="4" customWidth="1"/>
    <col min="8704" max="8704" width="13.28515625" style="4" customWidth="1"/>
    <col min="8705" max="8705" width="14.42578125" style="4" customWidth="1"/>
    <col min="8706" max="8706" width="10" style="4" customWidth="1"/>
    <col min="8707" max="8955" width="9.140625" style="4"/>
    <col min="8956" max="8956" width="8.42578125" style="4" customWidth="1"/>
    <col min="8957" max="8957" width="3.5703125" style="4" customWidth="1"/>
    <col min="8958" max="8958" width="47.5703125" style="4" customWidth="1"/>
    <col min="8959" max="8959" width="14" style="4" customWidth="1"/>
    <col min="8960" max="8960" width="13.28515625" style="4" customWidth="1"/>
    <col min="8961" max="8961" width="14.42578125" style="4" customWidth="1"/>
    <col min="8962" max="8962" width="10" style="4" customWidth="1"/>
    <col min="8963" max="9211" width="9.140625" style="4"/>
    <col min="9212" max="9212" width="8.42578125" style="4" customWidth="1"/>
    <col min="9213" max="9213" width="3.5703125" style="4" customWidth="1"/>
    <col min="9214" max="9214" width="47.5703125" style="4" customWidth="1"/>
    <col min="9215" max="9215" width="14" style="4" customWidth="1"/>
    <col min="9216" max="9216" width="13.28515625" style="4" customWidth="1"/>
    <col min="9217" max="9217" width="14.42578125" style="4" customWidth="1"/>
    <col min="9218" max="9218" width="10" style="4" customWidth="1"/>
    <col min="9219" max="9467" width="9.140625" style="4"/>
    <col min="9468" max="9468" width="8.42578125" style="4" customWidth="1"/>
    <col min="9469" max="9469" width="3.5703125" style="4" customWidth="1"/>
    <col min="9470" max="9470" width="47.5703125" style="4" customWidth="1"/>
    <col min="9471" max="9471" width="14" style="4" customWidth="1"/>
    <col min="9472" max="9472" width="13.28515625" style="4" customWidth="1"/>
    <col min="9473" max="9473" width="14.42578125" style="4" customWidth="1"/>
    <col min="9474" max="9474" width="10" style="4" customWidth="1"/>
    <col min="9475" max="9723" width="9.140625" style="4"/>
    <col min="9724" max="9724" width="8.42578125" style="4" customWidth="1"/>
    <col min="9725" max="9725" width="3.5703125" style="4" customWidth="1"/>
    <col min="9726" max="9726" width="47.5703125" style="4" customWidth="1"/>
    <col min="9727" max="9727" width="14" style="4" customWidth="1"/>
    <col min="9728" max="9728" width="13.28515625" style="4" customWidth="1"/>
    <col min="9729" max="9729" width="14.42578125" style="4" customWidth="1"/>
    <col min="9730" max="9730" width="10" style="4" customWidth="1"/>
    <col min="9731" max="9979" width="9.140625" style="4"/>
    <col min="9980" max="9980" width="8.42578125" style="4" customWidth="1"/>
    <col min="9981" max="9981" width="3.5703125" style="4" customWidth="1"/>
    <col min="9982" max="9982" width="47.5703125" style="4" customWidth="1"/>
    <col min="9983" max="9983" width="14" style="4" customWidth="1"/>
    <col min="9984" max="9984" width="13.28515625" style="4" customWidth="1"/>
    <col min="9985" max="9985" width="14.42578125" style="4" customWidth="1"/>
    <col min="9986" max="9986" width="10" style="4" customWidth="1"/>
    <col min="9987" max="10235" width="9.140625" style="4"/>
    <col min="10236" max="10236" width="8.42578125" style="4" customWidth="1"/>
    <col min="10237" max="10237" width="3.5703125" style="4" customWidth="1"/>
    <col min="10238" max="10238" width="47.5703125" style="4" customWidth="1"/>
    <col min="10239" max="10239" width="14" style="4" customWidth="1"/>
    <col min="10240" max="10240" width="13.28515625" style="4" customWidth="1"/>
    <col min="10241" max="10241" width="14.42578125" style="4" customWidth="1"/>
    <col min="10242" max="10242" width="10" style="4" customWidth="1"/>
    <col min="10243" max="10491" width="9.140625" style="4"/>
    <col min="10492" max="10492" width="8.42578125" style="4" customWidth="1"/>
    <col min="10493" max="10493" width="3.5703125" style="4" customWidth="1"/>
    <col min="10494" max="10494" width="47.5703125" style="4" customWidth="1"/>
    <col min="10495" max="10495" width="14" style="4" customWidth="1"/>
    <col min="10496" max="10496" width="13.28515625" style="4" customWidth="1"/>
    <col min="10497" max="10497" width="14.42578125" style="4" customWidth="1"/>
    <col min="10498" max="10498" width="10" style="4" customWidth="1"/>
    <col min="10499" max="10747" width="9.140625" style="4"/>
    <col min="10748" max="10748" width="8.42578125" style="4" customWidth="1"/>
    <col min="10749" max="10749" width="3.5703125" style="4" customWidth="1"/>
    <col min="10750" max="10750" width="47.5703125" style="4" customWidth="1"/>
    <col min="10751" max="10751" width="14" style="4" customWidth="1"/>
    <col min="10752" max="10752" width="13.28515625" style="4" customWidth="1"/>
    <col min="10753" max="10753" width="14.42578125" style="4" customWidth="1"/>
    <col min="10754" max="10754" width="10" style="4" customWidth="1"/>
    <col min="10755" max="11003" width="9.140625" style="4"/>
    <col min="11004" max="11004" width="8.42578125" style="4" customWidth="1"/>
    <col min="11005" max="11005" width="3.5703125" style="4" customWidth="1"/>
    <col min="11006" max="11006" width="47.5703125" style="4" customWidth="1"/>
    <col min="11007" max="11007" width="14" style="4" customWidth="1"/>
    <col min="11008" max="11008" width="13.28515625" style="4" customWidth="1"/>
    <col min="11009" max="11009" width="14.42578125" style="4" customWidth="1"/>
    <col min="11010" max="11010" width="10" style="4" customWidth="1"/>
    <col min="11011" max="11259" width="9.140625" style="4"/>
    <col min="11260" max="11260" width="8.42578125" style="4" customWidth="1"/>
    <col min="11261" max="11261" width="3.5703125" style="4" customWidth="1"/>
    <col min="11262" max="11262" width="47.5703125" style="4" customWidth="1"/>
    <col min="11263" max="11263" width="14" style="4" customWidth="1"/>
    <col min="11264" max="11264" width="13.28515625" style="4" customWidth="1"/>
    <col min="11265" max="11265" width="14.42578125" style="4" customWidth="1"/>
    <col min="11266" max="11266" width="10" style="4" customWidth="1"/>
    <col min="11267" max="11515" width="9.140625" style="4"/>
    <col min="11516" max="11516" width="8.42578125" style="4" customWidth="1"/>
    <col min="11517" max="11517" width="3.5703125" style="4" customWidth="1"/>
    <col min="11518" max="11518" width="47.5703125" style="4" customWidth="1"/>
    <col min="11519" max="11519" width="14" style="4" customWidth="1"/>
    <col min="11520" max="11520" width="13.28515625" style="4" customWidth="1"/>
    <col min="11521" max="11521" width="14.42578125" style="4" customWidth="1"/>
    <col min="11522" max="11522" width="10" style="4" customWidth="1"/>
    <col min="11523" max="11771" width="9.140625" style="4"/>
    <col min="11772" max="11772" width="8.42578125" style="4" customWidth="1"/>
    <col min="11773" max="11773" width="3.5703125" style="4" customWidth="1"/>
    <col min="11774" max="11774" width="47.5703125" style="4" customWidth="1"/>
    <col min="11775" max="11775" width="14" style="4" customWidth="1"/>
    <col min="11776" max="11776" width="13.28515625" style="4" customWidth="1"/>
    <col min="11777" max="11777" width="14.42578125" style="4" customWidth="1"/>
    <col min="11778" max="11778" width="10" style="4" customWidth="1"/>
    <col min="11779" max="12027" width="9.140625" style="4"/>
    <col min="12028" max="12028" width="8.42578125" style="4" customWidth="1"/>
    <col min="12029" max="12029" width="3.5703125" style="4" customWidth="1"/>
    <col min="12030" max="12030" width="47.5703125" style="4" customWidth="1"/>
    <col min="12031" max="12031" width="14" style="4" customWidth="1"/>
    <col min="12032" max="12032" width="13.28515625" style="4" customWidth="1"/>
    <col min="12033" max="12033" width="14.42578125" style="4" customWidth="1"/>
    <col min="12034" max="12034" width="10" style="4" customWidth="1"/>
    <col min="12035" max="12283" width="9.140625" style="4"/>
    <col min="12284" max="12284" width="8.42578125" style="4" customWidth="1"/>
    <col min="12285" max="12285" width="3.5703125" style="4" customWidth="1"/>
    <col min="12286" max="12286" width="47.5703125" style="4" customWidth="1"/>
    <col min="12287" max="12287" width="14" style="4" customWidth="1"/>
    <col min="12288" max="12288" width="13.28515625" style="4" customWidth="1"/>
    <col min="12289" max="12289" width="14.42578125" style="4" customWidth="1"/>
    <col min="12290" max="12290" width="10" style="4" customWidth="1"/>
    <col min="12291" max="12539" width="9.140625" style="4"/>
    <col min="12540" max="12540" width="8.42578125" style="4" customWidth="1"/>
    <col min="12541" max="12541" width="3.5703125" style="4" customWidth="1"/>
    <col min="12542" max="12542" width="47.5703125" style="4" customWidth="1"/>
    <col min="12543" max="12543" width="14" style="4" customWidth="1"/>
    <col min="12544" max="12544" width="13.28515625" style="4" customWidth="1"/>
    <col min="12545" max="12545" width="14.42578125" style="4" customWidth="1"/>
    <col min="12546" max="12546" width="10" style="4" customWidth="1"/>
    <col min="12547" max="12795" width="9.140625" style="4"/>
    <col min="12796" max="12796" width="8.42578125" style="4" customWidth="1"/>
    <col min="12797" max="12797" width="3.5703125" style="4" customWidth="1"/>
    <col min="12798" max="12798" width="47.5703125" style="4" customWidth="1"/>
    <col min="12799" max="12799" width="14" style="4" customWidth="1"/>
    <col min="12800" max="12800" width="13.28515625" style="4" customWidth="1"/>
    <col min="12801" max="12801" width="14.42578125" style="4" customWidth="1"/>
    <col min="12802" max="12802" width="10" style="4" customWidth="1"/>
    <col min="12803" max="13051" width="9.140625" style="4"/>
    <col min="13052" max="13052" width="8.42578125" style="4" customWidth="1"/>
    <col min="13053" max="13053" width="3.5703125" style="4" customWidth="1"/>
    <col min="13054" max="13054" width="47.5703125" style="4" customWidth="1"/>
    <col min="13055" max="13055" width="14" style="4" customWidth="1"/>
    <col min="13056" max="13056" width="13.28515625" style="4" customWidth="1"/>
    <col min="13057" max="13057" width="14.42578125" style="4" customWidth="1"/>
    <col min="13058" max="13058" width="10" style="4" customWidth="1"/>
    <col min="13059" max="13307" width="9.140625" style="4"/>
    <col min="13308" max="13308" width="8.42578125" style="4" customWidth="1"/>
    <col min="13309" max="13309" width="3.5703125" style="4" customWidth="1"/>
    <col min="13310" max="13310" width="47.5703125" style="4" customWidth="1"/>
    <col min="13311" max="13311" width="14" style="4" customWidth="1"/>
    <col min="13312" max="13312" width="13.28515625" style="4" customWidth="1"/>
    <col min="13313" max="13313" width="14.42578125" style="4" customWidth="1"/>
    <col min="13314" max="13314" width="10" style="4" customWidth="1"/>
    <col min="13315" max="13563" width="9.140625" style="4"/>
    <col min="13564" max="13564" width="8.42578125" style="4" customWidth="1"/>
    <col min="13565" max="13565" width="3.5703125" style="4" customWidth="1"/>
    <col min="13566" max="13566" width="47.5703125" style="4" customWidth="1"/>
    <col min="13567" max="13567" width="14" style="4" customWidth="1"/>
    <col min="13568" max="13568" width="13.28515625" style="4" customWidth="1"/>
    <col min="13569" max="13569" width="14.42578125" style="4" customWidth="1"/>
    <col min="13570" max="13570" width="10" style="4" customWidth="1"/>
    <col min="13571" max="13819" width="9.140625" style="4"/>
    <col min="13820" max="13820" width="8.42578125" style="4" customWidth="1"/>
    <col min="13821" max="13821" width="3.5703125" style="4" customWidth="1"/>
    <col min="13822" max="13822" width="47.5703125" style="4" customWidth="1"/>
    <col min="13823" max="13823" width="14" style="4" customWidth="1"/>
    <col min="13824" max="13824" width="13.28515625" style="4" customWidth="1"/>
    <col min="13825" max="13825" width="14.42578125" style="4" customWidth="1"/>
    <col min="13826" max="13826" width="10" style="4" customWidth="1"/>
    <col min="13827" max="14075" width="9.140625" style="4"/>
    <col min="14076" max="14076" width="8.42578125" style="4" customWidth="1"/>
    <col min="14077" max="14077" width="3.5703125" style="4" customWidth="1"/>
    <col min="14078" max="14078" width="47.5703125" style="4" customWidth="1"/>
    <col min="14079" max="14079" width="14" style="4" customWidth="1"/>
    <col min="14080" max="14080" width="13.28515625" style="4" customWidth="1"/>
    <col min="14081" max="14081" width="14.42578125" style="4" customWidth="1"/>
    <col min="14082" max="14082" width="10" style="4" customWidth="1"/>
    <col min="14083" max="14331" width="9.140625" style="4"/>
    <col min="14332" max="14332" width="8.42578125" style="4" customWidth="1"/>
    <col min="14333" max="14333" width="3.5703125" style="4" customWidth="1"/>
    <col min="14334" max="14334" width="47.5703125" style="4" customWidth="1"/>
    <col min="14335" max="14335" width="14" style="4" customWidth="1"/>
    <col min="14336" max="14336" width="13.28515625" style="4" customWidth="1"/>
    <col min="14337" max="14337" width="14.42578125" style="4" customWidth="1"/>
    <col min="14338" max="14338" width="10" style="4" customWidth="1"/>
    <col min="14339" max="14587" width="9.140625" style="4"/>
    <col min="14588" max="14588" width="8.42578125" style="4" customWidth="1"/>
    <col min="14589" max="14589" width="3.5703125" style="4" customWidth="1"/>
    <col min="14590" max="14590" width="47.5703125" style="4" customWidth="1"/>
    <col min="14591" max="14591" width="14" style="4" customWidth="1"/>
    <col min="14592" max="14592" width="13.28515625" style="4" customWidth="1"/>
    <col min="14593" max="14593" width="14.42578125" style="4" customWidth="1"/>
    <col min="14594" max="14594" width="10" style="4" customWidth="1"/>
    <col min="14595" max="14843" width="9.140625" style="4"/>
    <col min="14844" max="14844" width="8.42578125" style="4" customWidth="1"/>
    <col min="14845" max="14845" width="3.5703125" style="4" customWidth="1"/>
    <col min="14846" max="14846" width="47.5703125" style="4" customWidth="1"/>
    <col min="14847" max="14847" width="14" style="4" customWidth="1"/>
    <col min="14848" max="14848" width="13.28515625" style="4" customWidth="1"/>
    <col min="14849" max="14849" width="14.42578125" style="4" customWidth="1"/>
    <col min="14850" max="14850" width="10" style="4" customWidth="1"/>
    <col min="14851" max="15099" width="9.140625" style="4"/>
    <col min="15100" max="15100" width="8.42578125" style="4" customWidth="1"/>
    <col min="15101" max="15101" width="3.5703125" style="4" customWidth="1"/>
    <col min="15102" max="15102" width="47.5703125" style="4" customWidth="1"/>
    <col min="15103" max="15103" width="14" style="4" customWidth="1"/>
    <col min="15104" max="15104" width="13.28515625" style="4" customWidth="1"/>
    <col min="15105" max="15105" width="14.42578125" style="4" customWidth="1"/>
    <col min="15106" max="15106" width="10" style="4" customWidth="1"/>
    <col min="15107" max="15355" width="9.140625" style="4"/>
    <col min="15356" max="15356" width="8.42578125" style="4" customWidth="1"/>
    <col min="15357" max="15357" width="3.5703125" style="4" customWidth="1"/>
    <col min="15358" max="15358" width="47.5703125" style="4" customWidth="1"/>
    <col min="15359" max="15359" width="14" style="4" customWidth="1"/>
    <col min="15360" max="15360" width="13.28515625" style="4" customWidth="1"/>
    <col min="15361" max="15361" width="14.42578125" style="4" customWidth="1"/>
    <col min="15362" max="15362" width="10" style="4" customWidth="1"/>
    <col min="15363" max="15611" width="9.140625" style="4"/>
    <col min="15612" max="15612" width="8.42578125" style="4" customWidth="1"/>
    <col min="15613" max="15613" width="3.5703125" style="4" customWidth="1"/>
    <col min="15614" max="15614" width="47.5703125" style="4" customWidth="1"/>
    <col min="15615" max="15615" width="14" style="4" customWidth="1"/>
    <col min="15616" max="15616" width="13.28515625" style="4" customWidth="1"/>
    <col min="15617" max="15617" width="14.42578125" style="4" customWidth="1"/>
    <col min="15618" max="15618" width="10" style="4" customWidth="1"/>
    <col min="15619" max="15867" width="9.140625" style="4"/>
    <col min="15868" max="15868" width="8.42578125" style="4" customWidth="1"/>
    <col min="15869" max="15869" width="3.5703125" style="4" customWidth="1"/>
    <col min="15870" max="15870" width="47.5703125" style="4" customWidth="1"/>
    <col min="15871" max="15871" width="14" style="4" customWidth="1"/>
    <col min="15872" max="15872" width="13.28515625" style="4" customWidth="1"/>
    <col min="15873" max="15873" width="14.42578125" style="4" customWidth="1"/>
    <col min="15874" max="15874" width="10" style="4" customWidth="1"/>
    <col min="15875" max="16123" width="9.140625" style="4"/>
    <col min="16124" max="16124" width="8.42578125" style="4" customWidth="1"/>
    <col min="16125" max="16125" width="3.5703125" style="4" customWidth="1"/>
    <col min="16126" max="16126" width="47.5703125" style="4" customWidth="1"/>
    <col min="16127" max="16127" width="14" style="4" customWidth="1"/>
    <col min="16128" max="16128" width="13.28515625" style="4" customWidth="1"/>
    <col min="16129" max="16129" width="14.42578125" style="4" customWidth="1"/>
    <col min="16130" max="16130" width="10" style="4" customWidth="1"/>
    <col min="16131" max="16384" width="9.140625" style="4"/>
  </cols>
  <sheetData>
    <row r="1" spans="1:4" x14ac:dyDescent="0.2">
      <c r="D1" s="37" t="s">
        <v>69</v>
      </c>
    </row>
    <row r="2" spans="1:4" ht="51" x14ac:dyDescent="0.2">
      <c r="B2" s="2"/>
      <c r="C2" s="3"/>
      <c r="D2" s="38" t="s">
        <v>66</v>
      </c>
    </row>
    <row r="3" spans="1:4" x14ac:dyDescent="0.2">
      <c r="B3" s="2"/>
      <c r="C3" s="3"/>
      <c r="D3" s="38"/>
    </row>
    <row r="4" spans="1:4" ht="13.5" thickBot="1" x14ac:dyDescent="0.25">
      <c r="A4" s="5" t="s">
        <v>107</v>
      </c>
      <c r="B4" s="6"/>
      <c r="C4" s="7"/>
    </row>
    <row r="5" spans="1:4" ht="51.75" customHeight="1" thickBot="1" x14ac:dyDescent="0.25">
      <c r="A5" s="63" t="s">
        <v>23</v>
      </c>
      <c r="B5" s="64" t="s">
        <v>24</v>
      </c>
      <c r="C5" s="65"/>
      <c r="D5" s="99" t="s">
        <v>110</v>
      </c>
    </row>
    <row r="6" spans="1:4" ht="15" customHeight="1" thickBot="1" x14ac:dyDescent="0.25">
      <c r="A6" s="39"/>
      <c r="B6" s="40" t="s">
        <v>71</v>
      </c>
      <c r="C6" s="66"/>
      <c r="D6" s="67">
        <f>D7+D10+D24+D32</f>
        <v>6542112</v>
      </c>
    </row>
    <row r="7" spans="1:4" ht="13.5" thickBot="1" x14ac:dyDescent="0.25">
      <c r="A7" s="8">
        <v>30</v>
      </c>
      <c r="B7" s="68" t="s">
        <v>26</v>
      </c>
      <c r="C7" s="10"/>
      <c r="D7" s="50">
        <f>D8+D9</f>
        <v>3837253</v>
      </c>
    </row>
    <row r="8" spans="1:4" x14ac:dyDescent="0.2">
      <c r="A8" s="12">
        <v>3000</v>
      </c>
      <c r="B8" s="13"/>
      <c r="C8" s="11" t="s">
        <v>0</v>
      </c>
      <c r="D8" s="51">
        <v>3440928</v>
      </c>
    </row>
    <row r="9" spans="1:4" ht="13.5" thickBot="1" x14ac:dyDescent="0.25">
      <c r="A9" s="12">
        <v>3030</v>
      </c>
      <c r="B9" s="13"/>
      <c r="C9" s="11" t="s">
        <v>1</v>
      </c>
      <c r="D9" s="51">
        <v>396325</v>
      </c>
    </row>
    <row r="10" spans="1:4" ht="13.5" thickBot="1" x14ac:dyDescent="0.25">
      <c r="A10" s="8">
        <v>32</v>
      </c>
      <c r="B10" s="9" t="s">
        <v>27</v>
      </c>
      <c r="C10" s="10"/>
      <c r="D10" s="50">
        <f>SUM(D11+D12+D20)</f>
        <v>474888</v>
      </c>
    </row>
    <row r="11" spans="1:4" x14ac:dyDescent="0.2">
      <c r="A11" s="69">
        <v>320</v>
      </c>
      <c r="B11" s="35"/>
      <c r="C11" s="70" t="s">
        <v>61</v>
      </c>
      <c r="D11" s="54">
        <v>11500</v>
      </c>
    </row>
    <row r="12" spans="1:4" x14ac:dyDescent="0.2">
      <c r="A12" s="16">
        <v>322</v>
      </c>
      <c r="B12" s="13"/>
      <c r="C12" s="11" t="s">
        <v>62</v>
      </c>
      <c r="D12" s="52">
        <f>D13+D14+D15+D16+D17+D18+D19</f>
        <v>442625</v>
      </c>
    </row>
    <row r="13" spans="1:4" s="1" customFormat="1" x14ac:dyDescent="0.2">
      <c r="A13" s="16">
        <v>3220</v>
      </c>
      <c r="B13" s="13"/>
      <c r="C13" s="47" t="s">
        <v>7</v>
      </c>
      <c r="D13" s="52">
        <v>234392</v>
      </c>
    </row>
    <row r="14" spans="1:4" s="1" customFormat="1" x14ac:dyDescent="0.2">
      <c r="A14" s="16">
        <v>3221</v>
      </c>
      <c r="B14" s="13"/>
      <c r="C14" s="47" t="s">
        <v>72</v>
      </c>
      <c r="D14" s="52">
        <v>109890</v>
      </c>
    </row>
    <row r="15" spans="1:4" s="1" customFormat="1" x14ac:dyDescent="0.2">
      <c r="A15" s="16">
        <v>3222</v>
      </c>
      <c r="B15" s="13"/>
      <c r="C15" s="47" t="s">
        <v>2</v>
      </c>
      <c r="D15" s="52">
        <v>89440</v>
      </c>
    </row>
    <row r="16" spans="1:4" s="1" customFormat="1" x14ac:dyDescent="0.2">
      <c r="A16" s="16">
        <v>3224</v>
      </c>
      <c r="B16" s="13"/>
      <c r="C16" s="47" t="s">
        <v>3</v>
      </c>
      <c r="D16" s="52">
        <v>2120</v>
      </c>
    </row>
    <row r="17" spans="1:4" s="1" customFormat="1" x14ac:dyDescent="0.2">
      <c r="A17" s="16">
        <v>3225</v>
      </c>
      <c r="B17" s="13"/>
      <c r="C17" s="47" t="s">
        <v>4</v>
      </c>
      <c r="D17" s="52">
        <v>418</v>
      </c>
    </row>
    <row r="18" spans="1:4" s="1" customFormat="1" x14ac:dyDescent="0.2">
      <c r="A18" s="16">
        <v>3227</v>
      </c>
      <c r="B18" s="13"/>
      <c r="C18" s="61" t="s">
        <v>20</v>
      </c>
      <c r="D18" s="52">
        <v>6200</v>
      </c>
    </row>
    <row r="19" spans="1:4" s="1" customFormat="1" x14ac:dyDescent="0.2">
      <c r="A19" s="16">
        <v>3229</v>
      </c>
      <c r="B19" s="13"/>
      <c r="C19" s="47" t="s">
        <v>8</v>
      </c>
      <c r="D19" s="52">
        <v>165</v>
      </c>
    </row>
    <row r="20" spans="1:4" s="1" customFormat="1" x14ac:dyDescent="0.2">
      <c r="A20" s="16">
        <v>323</v>
      </c>
      <c r="B20" s="13"/>
      <c r="C20" s="47" t="s">
        <v>63</v>
      </c>
      <c r="D20" s="52">
        <f>D21+D22+D23</f>
        <v>20763</v>
      </c>
    </row>
    <row r="21" spans="1:4" s="1" customFormat="1" x14ac:dyDescent="0.2">
      <c r="A21" s="26">
        <v>3233</v>
      </c>
      <c r="B21" s="32"/>
      <c r="C21" s="47" t="s">
        <v>21</v>
      </c>
      <c r="D21" s="52">
        <v>15723</v>
      </c>
    </row>
    <row r="22" spans="1:4" s="1" customFormat="1" x14ac:dyDescent="0.2">
      <c r="A22" s="26">
        <v>3237</v>
      </c>
      <c r="B22" s="32"/>
      <c r="C22" s="47" t="s">
        <v>9</v>
      </c>
      <c r="D22" s="52">
        <v>3960</v>
      </c>
    </row>
    <row r="23" spans="1:4" s="1" customFormat="1" ht="13.5" thickBot="1" x14ac:dyDescent="0.25">
      <c r="A23" s="27">
        <v>3238</v>
      </c>
      <c r="B23" s="33"/>
      <c r="C23" s="62" t="s">
        <v>22</v>
      </c>
      <c r="D23" s="53">
        <v>1080</v>
      </c>
    </row>
    <row r="24" spans="1:4" ht="13.5" thickBot="1" x14ac:dyDescent="0.25">
      <c r="A24" s="8" t="s">
        <v>28</v>
      </c>
      <c r="B24" s="9" t="s">
        <v>29</v>
      </c>
      <c r="C24" s="10"/>
      <c r="D24" s="50">
        <f>D25+D26+D27</f>
        <v>2183971</v>
      </c>
    </row>
    <row r="25" spans="1:4" x14ac:dyDescent="0.2">
      <c r="A25" s="12">
        <v>35200</v>
      </c>
      <c r="B25" s="13"/>
      <c r="C25" s="11" t="s">
        <v>30</v>
      </c>
      <c r="D25" s="52">
        <v>599396</v>
      </c>
    </row>
    <row r="26" spans="1:4" x14ac:dyDescent="0.2">
      <c r="A26" s="12">
        <v>35201</v>
      </c>
      <c r="B26" s="13"/>
      <c r="C26" s="14" t="s">
        <v>31</v>
      </c>
      <c r="D26" s="51">
        <v>1554701</v>
      </c>
    </row>
    <row r="27" spans="1:4" x14ac:dyDescent="0.2">
      <c r="A27" s="12">
        <v>3500</v>
      </c>
      <c r="B27" s="13"/>
      <c r="C27" s="14" t="s">
        <v>37</v>
      </c>
      <c r="D27" s="52">
        <f>D28+D29+D30+D31</f>
        <v>29874</v>
      </c>
    </row>
    <row r="28" spans="1:4" x14ac:dyDescent="0.2">
      <c r="A28" s="12" t="s">
        <v>91</v>
      </c>
      <c r="B28" s="13"/>
      <c r="C28" s="14" t="s">
        <v>90</v>
      </c>
      <c r="D28" s="52">
        <v>7300</v>
      </c>
    </row>
    <row r="29" spans="1:4" x14ac:dyDescent="0.2">
      <c r="A29" s="12" t="s">
        <v>93</v>
      </c>
      <c r="B29" s="13"/>
      <c r="C29" s="14" t="s">
        <v>92</v>
      </c>
      <c r="D29" s="52">
        <v>6174</v>
      </c>
    </row>
    <row r="30" spans="1:4" x14ac:dyDescent="0.2">
      <c r="A30" s="12" t="s">
        <v>117</v>
      </c>
      <c r="B30" s="13"/>
      <c r="C30" s="14" t="s">
        <v>118</v>
      </c>
      <c r="D30" s="52">
        <v>11000</v>
      </c>
    </row>
    <row r="31" spans="1:4" ht="13.5" thickBot="1" x14ac:dyDescent="0.25">
      <c r="A31" s="12" t="s">
        <v>95</v>
      </c>
      <c r="B31" s="13"/>
      <c r="C31" s="14" t="s">
        <v>94</v>
      </c>
      <c r="D31" s="52">
        <v>5400</v>
      </c>
    </row>
    <row r="32" spans="1:4" ht="13.5" thickBot="1" x14ac:dyDescent="0.25">
      <c r="A32" s="8" t="s">
        <v>32</v>
      </c>
      <c r="B32" s="9" t="s">
        <v>33</v>
      </c>
      <c r="C32" s="10"/>
      <c r="D32" s="50">
        <f>D33+D34+D35+D36</f>
        <v>46000</v>
      </c>
    </row>
    <row r="33" spans="1:4" x14ac:dyDescent="0.2">
      <c r="A33" s="12" t="s">
        <v>100</v>
      </c>
      <c r="B33" s="13"/>
      <c r="C33" s="18" t="s">
        <v>96</v>
      </c>
      <c r="D33" s="55">
        <v>36000</v>
      </c>
    </row>
    <row r="34" spans="1:4" x14ac:dyDescent="0.2">
      <c r="A34" s="12">
        <v>38254</v>
      </c>
      <c r="B34" s="13"/>
      <c r="C34" s="11" t="s">
        <v>97</v>
      </c>
      <c r="D34" s="55">
        <v>9000</v>
      </c>
    </row>
    <row r="35" spans="1:4" x14ac:dyDescent="0.2">
      <c r="A35" s="12">
        <v>3882</v>
      </c>
      <c r="B35" s="13"/>
      <c r="C35" s="11" t="s">
        <v>98</v>
      </c>
      <c r="D35" s="52">
        <v>500</v>
      </c>
    </row>
    <row r="36" spans="1:4" ht="13.5" thickBot="1" x14ac:dyDescent="0.25">
      <c r="A36" s="12">
        <v>3880</v>
      </c>
      <c r="B36" s="13"/>
      <c r="C36" s="11" t="s">
        <v>99</v>
      </c>
      <c r="D36" s="52">
        <v>500</v>
      </c>
    </row>
    <row r="37" spans="1:4" ht="13.5" thickBot="1" x14ac:dyDescent="0.25">
      <c r="A37" s="39"/>
      <c r="B37" s="41" t="s">
        <v>73</v>
      </c>
      <c r="C37" s="42"/>
      <c r="D37" s="56">
        <f>D38+D39+D41</f>
        <v>932108</v>
      </c>
    </row>
    <row r="38" spans="1:4" x14ac:dyDescent="0.2">
      <c r="A38" s="12">
        <v>381</v>
      </c>
      <c r="B38" s="13"/>
      <c r="C38" s="11" t="s">
        <v>74</v>
      </c>
      <c r="D38" s="51">
        <v>50000</v>
      </c>
    </row>
    <row r="39" spans="1:4" x14ac:dyDescent="0.2">
      <c r="A39" s="12">
        <v>3502</v>
      </c>
      <c r="B39" s="13"/>
      <c r="C39" s="11" t="s">
        <v>75</v>
      </c>
      <c r="D39" s="52">
        <f>D40</f>
        <v>881608</v>
      </c>
    </row>
    <row r="40" spans="1:4" x14ac:dyDescent="0.2">
      <c r="A40" s="12" t="s">
        <v>102</v>
      </c>
      <c r="B40" s="13"/>
      <c r="C40" s="11" t="s">
        <v>101</v>
      </c>
      <c r="D40" s="52">
        <v>881608</v>
      </c>
    </row>
    <row r="41" spans="1:4" ht="13.5" thickBot="1" x14ac:dyDescent="0.25">
      <c r="A41" s="21">
        <v>655</v>
      </c>
      <c r="B41" s="20"/>
      <c r="C41" s="11" t="s">
        <v>76</v>
      </c>
      <c r="D41" s="57">
        <v>500</v>
      </c>
    </row>
    <row r="42" spans="1:4" ht="13.5" thickBot="1" x14ac:dyDescent="0.25">
      <c r="A42" s="39"/>
      <c r="B42" s="41" t="s">
        <v>77</v>
      </c>
      <c r="C42" s="42"/>
      <c r="D42" s="56">
        <f>SUM(D43)</f>
        <v>436000</v>
      </c>
    </row>
    <row r="43" spans="1:4" ht="13.5" thickBot="1" x14ac:dyDescent="0.25">
      <c r="A43" s="31" t="s">
        <v>67</v>
      </c>
      <c r="B43" s="73"/>
      <c r="C43" s="13" t="s">
        <v>78</v>
      </c>
      <c r="D43" s="74">
        <v>436000</v>
      </c>
    </row>
    <row r="44" spans="1:4" ht="13.5" thickBot="1" x14ac:dyDescent="0.25">
      <c r="A44" s="44">
        <v>100</v>
      </c>
      <c r="B44" s="40" t="s">
        <v>79</v>
      </c>
      <c r="C44" s="43"/>
      <c r="D44" s="56">
        <v>104455</v>
      </c>
    </row>
    <row r="45" spans="1:4" s="24" customFormat="1" ht="13.5" thickBot="1" x14ac:dyDescent="0.25">
      <c r="A45" s="82"/>
      <c r="B45" s="9" t="s">
        <v>80</v>
      </c>
      <c r="C45" s="10"/>
      <c r="D45" s="50">
        <f>D6+D37+D42+D44</f>
        <v>8014675</v>
      </c>
    </row>
    <row r="46" spans="1:4" x14ac:dyDescent="0.2">
      <c r="A46" s="105"/>
      <c r="B46" s="13"/>
      <c r="C46" s="11"/>
      <c r="D46" s="103"/>
    </row>
    <row r="47" spans="1:4" ht="13.5" thickBot="1" x14ac:dyDescent="0.25">
      <c r="A47" s="105"/>
      <c r="B47" s="13"/>
      <c r="C47" s="11"/>
      <c r="D47" s="103"/>
    </row>
    <row r="48" spans="1:4" ht="13.5" thickBot="1" x14ac:dyDescent="0.25">
      <c r="A48" s="39"/>
      <c r="B48" s="40" t="s">
        <v>81</v>
      </c>
      <c r="C48" s="66"/>
      <c r="D48" s="67">
        <f>D49+D53</f>
        <v>5970096</v>
      </c>
    </row>
    <row r="49" spans="1:4" ht="13.5" thickBot="1" x14ac:dyDescent="0.25">
      <c r="A49" s="17"/>
      <c r="B49" s="9" t="s">
        <v>35</v>
      </c>
      <c r="C49" s="10"/>
      <c r="D49" s="50">
        <f>D50+D51+D52</f>
        <v>489825</v>
      </c>
    </row>
    <row r="50" spans="1:4" x14ac:dyDescent="0.2">
      <c r="A50" s="12">
        <v>413</v>
      </c>
      <c r="B50" s="13"/>
      <c r="C50" s="18" t="s">
        <v>36</v>
      </c>
      <c r="D50" s="52">
        <v>317722</v>
      </c>
    </row>
    <row r="51" spans="1:4" x14ac:dyDescent="0.2">
      <c r="A51" s="12">
        <v>4500</v>
      </c>
      <c r="B51" s="13"/>
      <c r="C51" s="19" t="s">
        <v>37</v>
      </c>
      <c r="D51" s="52">
        <v>150711</v>
      </c>
    </row>
    <row r="52" spans="1:4" ht="13.5" thickBot="1" x14ac:dyDescent="0.25">
      <c r="A52" s="71">
        <v>452</v>
      </c>
      <c r="B52" s="72"/>
      <c r="C52" s="18" t="s">
        <v>38</v>
      </c>
      <c r="D52" s="51">
        <v>21392</v>
      </c>
    </row>
    <row r="53" spans="1:4" ht="13.5" thickBot="1" x14ac:dyDescent="0.25">
      <c r="A53" s="8"/>
      <c r="B53" s="9" t="s">
        <v>39</v>
      </c>
      <c r="C53" s="10"/>
      <c r="D53" s="50">
        <f>D54+D55+D56</f>
        <v>5480271</v>
      </c>
    </row>
    <row r="54" spans="1:4" x14ac:dyDescent="0.2">
      <c r="A54" s="12">
        <v>50</v>
      </c>
      <c r="B54" s="13"/>
      <c r="C54" s="11" t="s">
        <v>5</v>
      </c>
      <c r="D54" s="52">
        <v>3478811</v>
      </c>
    </row>
    <row r="55" spans="1:4" x14ac:dyDescent="0.2">
      <c r="A55" s="12">
        <v>55</v>
      </c>
      <c r="B55" s="13"/>
      <c r="C55" s="11" t="s">
        <v>6</v>
      </c>
      <c r="D55" s="52">
        <v>1986077</v>
      </c>
    </row>
    <row r="56" spans="1:4" ht="13.5" thickBot="1" x14ac:dyDescent="0.25">
      <c r="A56" s="12">
        <v>60</v>
      </c>
      <c r="B56" s="13"/>
      <c r="C56" s="11" t="s">
        <v>19</v>
      </c>
      <c r="D56" s="51">
        <v>15383</v>
      </c>
    </row>
    <row r="57" spans="1:4" ht="13.5" thickBot="1" x14ac:dyDescent="0.25">
      <c r="A57" s="39"/>
      <c r="B57" s="41" t="s">
        <v>82</v>
      </c>
      <c r="C57" s="42"/>
      <c r="D57" s="56">
        <f>D58+D59+D60</f>
        <v>1562422</v>
      </c>
    </row>
    <row r="58" spans="1:4" x14ac:dyDescent="0.2">
      <c r="A58" s="12">
        <v>15</v>
      </c>
      <c r="B58" s="13"/>
      <c r="C58" s="11" t="s">
        <v>65</v>
      </c>
      <c r="D58" s="51">
        <v>1486896</v>
      </c>
    </row>
    <row r="59" spans="1:4" x14ac:dyDescent="0.2">
      <c r="A59" s="12">
        <v>4502</v>
      </c>
      <c r="B59" s="13"/>
      <c r="C59" s="19" t="s">
        <v>83</v>
      </c>
      <c r="D59" s="51">
        <v>42000</v>
      </c>
    </row>
    <row r="60" spans="1:4" ht="13.5" thickBot="1" x14ac:dyDescent="0.25">
      <c r="A60" s="12">
        <v>650</v>
      </c>
      <c r="B60" s="13"/>
      <c r="C60" s="11" t="s">
        <v>84</v>
      </c>
      <c r="D60" s="51">
        <v>33526</v>
      </c>
    </row>
    <row r="61" spans="1:4" ht="13.5" thickBot="1" x14ac:dyDescent="0.25">
      <c r="A61" s="39"/>
      <c r="B61" s="41" t="s">
        <v>85</v>
      </c>
      <c r="C61" s="42"/>
      <c r="D61" s="56">
        <f>SUM(D62)</f>
        <v>482157</v>
      </c>
    </row>
    <row r="62" spans="1:4" ht="13.5" thickBot="1" x14ac:dyDescent="0.25">
      <c r="A62" s="106" t="s">
        <v>68</v>
      </c>
      <c r="B62" s="90"/>
      <c r="C62" s="84" t="s">
        <v>86</v>
      </c>
      <c r="D62" s="108">
        <v>482157</v>
      </c>
    </row>
    <row r="63" spans="1:4" ht="13.5" thickBot="1" x14ac:dyDescent="0.25">
      <c r="A63" s="82"/>
      <c r="B63" s="9" t="s">
        <v>87</v>
      </c>
      <c r="C63" s="10"/>
      <c r="D63" s="50">
        <f>D48+D57+D61</f>
        <v>8014675</v>
      </c>
    </row>
    <row r="64" spans="1:4" x14ac:dyDescent="0.2">
      <c r="A64" s="107"/>
      <c r="B64" s="73"/>
      <c r="C64" s="13"/>
      <c r="D64" s="89"/>
    </row>
    <row r="65" spans="1:3" x14ac:dyDescent="0.2">
      <c r="A65" s="25"/>
      <c r="B65" s="28"/>
      <c r="C65" s="28"/>
    </row>
    <row r="66" spans="1:3" x14ac:dyDescent="0.2">
      <c r="A66" s="25"/>
      <c r="B66" s="28"/>
      <c r="C66" s="28"/>
    </row>
    <row r="67" spans="1:3" x14ac:dyDescent="0.2">
      <c r="A67" s="25"/>
      <c r="B67" s="28"/>
      <c r="C67" s="28"/>
    </row>
    <row r="68" spans="1:3" x14ac:dyDescent="0.2">
      <c r="A68" s="25"/>
      <c r="B68" s="28"/>
      <c r="C68" s="28"/>
    </row>
    <row r="69" spans="1:3" x14ac:dyDescent="0.2">
      <c r="A69" s="25"/>
      <c r="B69" s="28"/>
      <c r="C69" s="28"/>
    </row>
    <row r="70" spans="1:3" x14ac:dyDescent="0.2">
      <c r="A70" s="25"/>
      <c r="B70" s="28"/>
      <c r="C70" s="28"/>
    </row>
    <row r="71" spans="1:3" x14ac:dyDescent="0.2">
      <c r="A71" s="25"/>
      <c r="B71" s="28"/>
      <c r="C71" s="28"/>
    </row>
    <row r="72" spans="1:3" x14ac:dyDescent="0.2">
      <c r="A72" s="25"/>
      <c r="B72" s="28"/>
      <c r="C72" s="2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2" workbookViewId="0">
      <selection activeCell="A7" sqref="A7:C7"/>
    </sheetView>
  </sheetViews>
  <sheetFormatPr defaultRowHeight="12.75" x14ac:dyDescent="0.2"/>
  <cols>
    <col min="1" max="1" width="8.42578125" style="1" customWidth="1"/>
    <col min="2" max="2" width="7" style="4" customWidth="1"/>
    <col min="3" max="3" width="50.28515625" style="4" customWidth="1"/>
    <col min="4" max="4" width="19.7109375" style="4" customWidth="1"/>
    <col min="5" max="251" width="9.140625" style="4"/>
    <col min="252" max="252" width="8.42578125" style="4" customWidth="1"/>
    <col min="253" max="253" width="3.5703125" style="4" customWidth="1"/>
    <col min="254" max="254" width="47.5703125" style="4" customWidth="1"/>
    <col min="255" max="255" width="14" style="4" customWidth="1"/>
    <col min="256" max="256" width="13.28515625" style="4" customWidth="1"/>
    <col min="257" max="257" width="14.42578125" style="4" customWidth="1"/>
    <col min="258" max="258" width="10" style="4" customWidth="1"/>
    <col min="259" max="507" width="9.140625" style="4"/>
    <col min="508" max="508" width="8.42578125" style="4" customWidth="1"/>
    <col min="509" max="509" width="3.5703125" style="4" customWidth="1"/>
    <col min="510" max="510" width="47.5703125" style="4" customWidth="1"/>
    <col min="511" max="511" width="14" style="4" customWidth="1"/>
    <col min="512" max="512" width="13.28515625" style="4" customWidth="1"/>
    <col min="513" max="513" width="14.42578125" style="4" customWidth="1"/>
    <col min="514" max="514" width="10" style="4" customWidth="1"/>
    <col min="515" max="763" width="9.140625" style="4"/>
    <col min="764" max="764" width="8.42578125" style="4" customWidth="1"/>
    <col min="765" max="765" width="3.5703125" style="4" customWidth="1"/>
    <col min="766" max="766" width="47.5703125" style="4" customWidth="1"/>
    <col min="767" max="767" width="14" style="4" customWidth="1"/>
    <col min="768" max="768" width="13.28515625" style="4" customWidth="1"/>
    <col min="769" max="769" width="14.42578125" style="4" customWidth="1"/>
    <col min="770" max="770" width="10" style="4" customWidth="1"/>
    <col min="771" max="1019" width="9.140625" style="4"/>
    <col min="1020" max="1020" width="8.42578125" style="4" customWidth="1"/>
    <col min="1021" max="1021" width="3.5703125" style="4" customWidth="1"/>
    <col min="1022" max="1022" width="47.5703125" style="4" customWidth="1"/>
    <col min="1023" max="1023" width="14" style="4" customWidth="1"/>
    <col min="1024" max="1024" width="13.28515625" style="4" customWidth="1"/>
    <col min="1025" max="1025" width="14.42578125" style="4" customWidth="1"/>
    <col min="1026" max="1026" width="10" style="4" customWidth="1"/>
    <col min="1027" max="1275" width="9.140625" style="4"/>
    <col min="1276" max="1276" width="8.42578125" style="4" customWidth="1"/>
    <col min="1277" max="1277" width="3.5703125" style="4" customWidth="1"/>
    <col min="1278" max="1278" width="47.5703125" style="4" customWidth="1"/>
    <col min="1279" max="1279" width="14" style="4" customWidth="1"/>
    <col min="1280" max="1280" width="13.28515625" style="4" customWidth="1"/>
    <col min="1281" max="1281" width="14.42578125" style="4" customWidth="1"/>
    <col min="1282" max="1282" width="10" style="4" customWidth="1"/>
    <col min="1283" max="1531" width="9.140625" style="4"/>
    <col min="1532" max="1532" width="8.42578125" style="4" customWidth="1"/>
    <col min="1533" max="1533" width="3.5703125" style="4" customWidth="1"/>
    <col min="1534" max="1534" width="47.5703125" style="4" customWidth="1"/>
    <col min="1535" max="1535" width="14" style="4" customWidth="1"/>
    <col min="1536" max="1536" width="13.28515625" style="4" customWidth="1"/>
    <col min="1537" max="1537" width="14.42578125" style="4" customWidth="1"/>
    <col min="1538" max="1538" width="10" style="4" customWidth="1"/>
    <col min="1539" max="1787" width="9.140625" style="4"/>
    <col min="1788" max="1788" width="8.42578125" style="4" customWidth="1"/>
    <col min="1789" max="1789" width="3.5703125" style="4" customWidth="1"/>
    <col min="1790" max="1790" width="47.5703125" style="4" customWidth="1"/>
    <col min="1791" max="1791" width="14" style="4" customWidth="1"/>
    <col min="1792" max="1792" width="13.28515625" style="4" customWidth="1"/>
    <col min="1793" max="1793" width="14.42578125" style="4" customWidth="1"/>
    <col min="1794" max="1794" width="10" style="4" customWidth="1"/>
    <col min="1795" max="2043" width="9.140625" style="4"/>
    <col min="2044" max="2044" width="8.42578125" style="4" customWidth="1"/>
    <col min="2045" max="2045" width="3.5703125" style="4" customWidth="1"/>
    <col min="2046" max="2046" width="47.5703125" style="4" customWidth="1"/>
    <col min="2047" max="2047" width="14" style="4" customWidth="1"/>
    <col min="2048" max="2048" width="13.28515625" style="4" customWidth="1"/>
    <col min="2049" max="2049" width="14.42578125" style="4" customWidth="1"/>
    <col min="2050" max="2050" width="10" style="4" customWidth="1"/>
    <col min="2051" max="2299" width="9.140625" style="4"/>
    <col min="2300" max="2300" width="8.42578125" style="4" customWidth="1"/>
    <col min="2301" max="2301" width="3.5703125" style="4" customWidth="1"/>
    <col min="2302" max="2302" width="47.5703125" style="4" customWidth="1"/>
    <col min="2303" max="2303" width="14" style="4" customWidth="1"/>
    <col min="2304" max="2304" width="13.28515625" style="4" customWidth="1"/>
    <col min="2305" max="2305" width="14.42578125" style="4" customWidth="1"/>
    <col min="2306" max="2306" width="10" style="4" customWidth="1"/>
    <col min="2307" max="2555" width="9.140625" style="4"/>
    <col min="2556" max="2556" width="8.42578125" style="4" customWidth="1"/>
    <col min="2557" max="2557" width="3.5703125" style="4" customWidth="1"/>
    <col min="2558" max="2558" width="47.5703125" style="4" customWidth="1"/>
    <col min="2559" max="2559" width="14" style="4" customWidth="1"/>
    <col min="2560" max="2560" width="13.28515625" style="4" customWidth="1"/>
    <col min="2561" max="2561" width="14.42578125" style="4" customWidth="1"/>
    <col min="2562" max="2562" width="10" style="4" customWidth="1"/>
    <col min="2563" max="2811" width="9.140625" style="4"/>
    <col min="2812" max="2812" width="8.42578125" style="4" customWidth="1"/>
    <col min="2813" max="2813" width="3.5703125" style="4" customWidth="1"/>
    <col min="2814" max="2814" width="47.5703125" style="4" customWidth="1"/>
    <col min="2815" max="2815" width="14" style="4" customWidth="1"/>
    <col min="2816" max="2816" width="13.28515625" style="4" customWidth="1"/>
    <col min="2817" max="2817" width="14.42578125" style="4" customWidth="1"/>
    <col min="2818" max="2818" width="10" style="4" customWidth="1"/>
    <col min="2819" max="3067" width="9.140625" style="4"/>
    <col min="3068" max="3068" width="8.42578125" style="4" customWidth="1"/>
    <col min="3069" max="3069" width="3.5703125" style="4" customWidth="1"/>
    <col min="3070" max="3070" width="47.5703125" style="4" customWidth="1"/>
    <col min="3071" max="3071" width="14" style="4" customWidth="1"/>
    <col min="3072" max="3072" width="13.28515625" style="4" customWidth="1"/>
    <col min="3073" max="3073" width="14.42578125" style="4" customWidth="1"/>
    <col min="3074" max="3074" width="10" style="4" customWidth="1"/>
    <col min="3075" max="3323" width="9.140625" style="4"/>
    <col min="3324" max="3324" width="8.42578125" style="4" customWidth="1"/>
    <col min="3325" max="3325" width="3.5703125" style="4" customWidth="1"/>
    <col min="3326" max="3326" width="47.5703125" style="4" customWidth="1"/>
    <col min="3327" max="3327" width="14" style="4" customWidth="1"/>
    <col min="3328" max="3328" width="13.28515625" style="4" customWidth="1"/>
    <col min="3329" max="3329" width="14.42578125" style="4" customWidth="1"/>
    <col min="3330" max="3330" width="10" style="4" customWidth="1"/>
    <col min="3331" max="3579" width="9.140625" style="4"/>
    <col min="3580" max="3580" width="8.42578125" style="4" customWidth="1"/>
    <col min="3581" max="3581" width="3.5703125" style="4" customWidth="1"/>
    <col min="3582" max="3582" width="47.5703125" style="4" customWidth="1"/>
    <col min="3583" max="3583" width="14" style="4" customWidth="1"/>
    <col min="3584" max="3584" width="13.28515625" style="4" customWidth="1"/>
    <col min="3585" max="3585" width="14.42578125" style="4" customWidth="1"/>
    <col min="3586" max="3586" width="10" style="4" customWidth="1"/>
    <col min="3587" max="3835" width="9.140625" style="4"/>
    <col min="3836" max="3836" width="8.42578125" style="4" customWidth="1"/>
    <col min="3837" max="3837" width="3.5703125" style="4" customWidth="1"/>
    <col min="3838" max="3838" width="47.5703125" style="4" customWidth="1"/>
    <col min="3839" max="3839" width="14" style="4" customWidth="1"/>
    <col min="3840" max="3840" width="13.28515625" style="4" customWidth="1"/>
    <col min="3841" max="3841" width="14.42578125" style="4" customWidth="1"/>
    <col min="3842" max="3842" width="10" style="4" customWidth="1"/>
    <col min="3843" max="4091" width="9.140625" style="4"/>
    <col min="4092" max="4092" width="8.42578125" style="4" customWidth="1"/>
    <col min="4093" max="4093" width="3.5703125" style="4" customWidth="1"/>
    <col min="4094" max="4094" width="47.5703125" style="4" customWidth="1"/>
    <col min="4095" max="4095" width="14" style="4" customWidth="1"/>
    <col min="4096" max="4096" width="13.28515625" style="4" customWidth="1"/>
    <col min="4097" max="4097" width="14.42578125" style="4" customWidth="1"/>
    <col min="4098" max="4098" width="10" style="4" customWidth="1"/>
    <col min="4099" max="4347" width="9.140625" style="4"/>
    <col min="4348" max="4348" width="8.42578125" style="4" customWidth="1"/>
    <col min="4349" max="4349" width="3.5703125" style="4" customWidth="1"/>
    <col min="4350" max="4350" width="47.5703125" style="4" customWidth="1"/>
    <col min="4351" max="4351" width="14" style="4" customWidth="1"/>
    <col min="4352" max="4352" width="13.28515625" style="4" customWidth="1"/>
    <col min="4353" max="4353" width="14.42578125" style="4" customWidth="1"/>
    <col min="4354" max="4354" width="10" style="4" customWidth="1"/>
    <col min="4355" max="4603" width="9.140625" style="4"/>
    <col min="4604" max="4604" width="8.42578125" style="4" customWidth="1"/>
    <col min="4605" max="4605" width="3.5703125" style="4" customWidth="1"/>
    <col min="4606" max="4606" width="47.5703125" style="4" customWidth="1"/>
    <col min="4607" max="4607" width="14" style="4" customWidth="1"/>
    <col min="4608" max="4608" width="13.28515625" style="4" customWidth="1"/>
    <col min="4609" max="4609" width="14.42578125" style="4" customWidth="1"/>
    <col min="4610" max="4610" width="10" style="4" customWidth="1"/>
    <col min="4611" max="4859" width="9.140625" style="4"/>
    <col min="4860" max="4860" width="8.42578125" style="4" customWidth="1"/>
    <col min="4861" max="4861" width="3.5703125" style="4" customWidth="1"/>
    <col min="4862" max="4862" width="47.5703125" style="4" customWidth="1"/>
    <col min="4863" max="4863" width="14" style="4" customWidth="1"/>
    <col min="4864" max="4864" width="13.28515625" style="4" customWidth="1"/>
    <col min="4865" max="4865" width="14.42578125" style="4" customWidth="1"/>
    <col min="4866" max="4866" width="10" style="4" customWidth="1"/>
    <col min="4867" max="5115" width="9.140625" style="4"/>
    <col min="5116" max="5116" width="8.42578125" style="4" customWidth="1"/>
    <col min="5117" max="5117" width="3.5703125" style="4" customWidth="1"/>
    <col min="5118" max="5118" width="47.5703125" style="4" customWidth="1"/>
    <col min="5119" max="5119" width="14" style="4" customWidth="1"/>
    <col min="5120" max="5120" width="13.28515625" style="4" customWidth="1"/>
    <col min="5121" max="5121" width="14.42578125" style="4" customWidth="1"/>
    <col min="5122" max="5122" width="10" style="4" customWidth="1"/>
    <col min="5123" max="5371" width="9.140625" style="4"/>
    <col min="5372" max="5372" width="8.42578125" style="4" customWidth="1"/>
    <col min="5373" max="5373" width="3.5703125" style="4" customWidth="1"/>
    <col min="5374" max="5374" width="47.5703125" style="4" customWidth="1"/>
    <col min="5375" max="5375" width="14" style="4" customWidth="1"/>
    <col min="5376" max="5376" width="13.28515625" style="4" customWidth="1"/>
    <col min="5377" max="5377" width="14.42578125" style="4" customWidth="1"/>
    <col min="5378" max="5378" width="10" style="4" customWidth="1"/>
    <col min="5379" max="5627" width="9.140625" style="4"/>
    <col min="5628" max="5628" width="8.42578125" style="4" customWidth="1"/>
    <col min="5629" max="5629" width="3.5703125" style="4" customWidth="1"/>
    <col min="5630" max="5630" width="47.5703125" style="4" customWidth="1"/>
    <col min="5631" max="5631" width="14" style="4" customWidth="1"/>
    <col min="5632" max="5632" width="13.28515625" style="4" customWidth="1"/>
    <col min="5633" max="5633" width="14.42578125" style="4" customWidth="1"/>
    <col min="5634" max="5634" width="10" style="4" customWidth="1"/>
    <col min="5635" max="5883" width="9.140625" style="4"/>
    <col min="5884" max="5884" width="8.42578125" style="4" customWidth="1"/>
    <col min="5885" max="5885" width="3.5703125" style="4" customWidth="1"/>
    <col min="5886" max="5886" width="47.5703125" style="4" customWidth="1"/>
    <col min="5887" max="5887" width="14" style="4" customWidth="1"/>
    <col min="5888" max="5888" width="13.28515625" style="4" customWidth="1"/>
    <col min="5889" max="5889" width="14.42578125" style="4" customWidth="1"/>
    <col min="5890" max="5890" width="10" style="4" customWidth="1"/>
    <col min="5891" max="6139" width="9.140625" style="4"/>
    <col min="6140" max="6140" width="8.42578125" style="4" customWidth="1"/>
    <col min="6141" max="6141" width="3.5703125" style="4" customWidth="1"/>
    <col min="6142" max="6142" width="47.5703125" style="4" customWidth="1"/>
    <col min="6143" max="6143" width="14" style="4" customWidth="1"/>
    <col min="6144" max="6144" width="13.28515625" style="4" customWidth="1"/>
    <col min="6145" max="6145" width="14.42578125" style="4" customWidth="1"/>
    <col min="6146" max="6146" width="10" style="4" customWidth="1"/>
    <col min="6147" max="6395" width="9.140625" style="4"/>
    <col min="6396" max="6396" width="8.42578125" style="4" customWidth="1"/>
    <col min="6397" max="6397" width="3.5703125" style="4" customWidth="1"/>
    <col min="6398" max="6398" width="47.5703125" style="4" customWidth="1"/>
    <col min="6399" max="6399" width="14" style="4" customWidth="1"/>
    <col min="6400" max="6400" width="13.28515625" style="4" customWidth="1"/>
    <col min="6401" max="6401" width="14.42578125" style="4" customWidth="1"/>
    <col min="6402" max="6402" width="10" style="4" customWidth="1"/>
    <col min="6403" max="6651" width="9.140625" style="4"/>
    <col min="6652" max="6652" width="8.42578125" style="4" customWidth="1"/>
    <col min="6653" max="6653" width="3.5703125" style="4" customWidth="1"/>
    <col min="6654" max="6654" width="47.5703125" style="4" customWidth="1"/>
    <col min="6655" max="6655" width="14" style="4" customWidth="1"/>
    <col min="6656" max="6656" width="13.28515625" style="4" customWidth="1"/>
    <col min="6657" max="6657" width="14.42578125" style="4" customWidth="1"/>
    <col min="6658" max="6658" width="10" style="4" customWidth="1"/>
    <col min="6659" max="6907" width="9.140625" style="4"/>
    <col min="6908" max="6908" width="8.42578125" style="4" customWidth="1"/>
    <col min="6909" max="6909" width="3.5703125" style="4" customWidth="1"/>
    <col min="6910" max="6910" width="47.5703125" style="4" customWidth="1"/>
    <col min="6911" max="6911" width="14" style="4" customWidth="1"/>
    <col min="6912" max="6912" width="13.28515625" style="4" customWidth="1"/>
    <col min="6913" max="6913" width="14.42578125" style="4" customWidth="1"/>
    <col min="6914" max="6914" width="10" style="4" customWidth="1"/>
    <col min="6915" max="7163" width="9.140625" style="4"/>
    <col min="7164" max="7164" width="8.42578125" style="4" customWidth="1"/>
    <col min="7165" max="7165" width="3.5703125" style="4" customWidth="1"/>
    <col min="7166" max="7166" width="47.5703125" style="4" customWidth="1"/>
    <col min="7167" max="7167" width="14" style="4" customWidth="1"/>
    <col min="7168" max="7168" width="13.28515625" style="4" customWidth="1"/>
    <col min="7169" max="7169" width="14.42578125" style="4" customWidth="1"/>
    <col min="7170" max="7170" width="10" style="4" customWidth="1"/>
    <col min="7171" max="7419" width="9.140625" style="4"/>
    <col min="7420" max="7420" width="8.42578125" style="4" customWidth="1"/>
    <col min="7421" max="7421" width="3.5703125" style="4" customWidth="1"/>
    <col min="7422" max="7422" width="47.5703125" style="4" customWidth="1"/>
    <col min="7423" max="7423" width="14" style="4" customWidth="1"/>
    <col min="7424" max="7424" width="13.28515625" style="4" customWidth="1"/>
    <col min="7425" max="7425" width="14.42578125" style="4" customWidth="1"/>
    <col min="7426" max="7426" width="10" style="4" customWidth="1"/>
    <col min="7427" max="7675" width="9.140625" style="4"/>
    <col min="7676" max="7676" width="8.42578125" style="4" customWidth="1"/>
    <col min="7677" max="7677" width="3.5703125" style="4" customWidth="1"/>
    <col min="7678" max="7678" width="47.5703125" style="4" customWidth="1"/>
    <col min="7679" max="7679" width="14" style="4" customWidth="1"/>
    <col min="7680" max="7680" width="13.28515625" style="4" customWidth="1"/>
    <col min="7681" max="7681" width="14.42578125" style="4" customWidth="1"/>
    <col min="7682" max="7682" width="10" style="4" customWidth="1"/>
    <col min="7683" max="7931" width="9.140625" style="4"/>
    <col min="7932" max="7932" width="8.42578125" style="4" customWidth="1"/>
    <col min="7933" max="7933" width="3.5703125" style="4" customWidth="1"/>
    <col min="7934" max="7934" width="47.5703125" style="4" customWidth="1"/>
    <col min="7935" max="7935" width="14" style="4" customWidth="1"/>
    <col min="7936" max="7936" width="13.28515625" style="4" customWidth="1"/>
    <col min="7937" max="7937" width="14.42578125" style="4" customWidth="1"/>
    <col min="7938" max="7938" width="10" style="4" customWidth="1"/>
    <col min="7939" max="8187" width="9.140625" style="4"/>
    <col min="8188" max="8188" width="8.42578125" style="4" customWidth="1"/>
    <col min="8189" max="8189" width="3.5703125" style="4" customWidth="1"/>
    <col min="8190" max="8190" width="47.5703125" style="4" customWidth="1"/>
    <col min="8191" max="8191" width="14" style="4" customWidth="1"/>
    <col min="8192" max="8192" width="13.28515625" style="4" customWidth="1"/>
    <col min="8193" max="8193" width="14.42578125" style="4" customWidth="1"/>
    <col min="8194" max="8194" width="10" style="4" customWidth="1"/>
    <col min="8195" max="8443" width="9.140625" style="4"/>
    <col min="8444" max="8444" width="8.42578125" style="4" customWidth="1"/>
    <col min="8445" max="8445" width="3.5703125" style="4" customWidth="1"/>
    <col min="8446" max="8446" width="47.5703125" style="4" customWidth="1"/>
    <col min="8447" max="8447" width="14" style="4" customWidth="1"/>
    <col min="8448" max="8448" width="13.28515625" style="4" customWidth="1"/>
    <col min="8449" max="8449" width="14.42578125" style="4" customWidth="1"/>
    <col min="8450" max="8450" width="10" style="4" customWidth="1"/>
    <col min="8451" max="8699" width="9.140625" style="4"/>
    <col min="8700" max="8700" width="8.42578125" style="4" customWidth="1"/>
    <col min="8701" max="8701" width="3.5703125" style="4" customWidth="1"/>
    <col min="8702" max="8702" width="47.5703125" style="4" customWidth="1"/>
    <col min="8703" max="8703" width="14" style="4" customWidth="1"/>
    <col min="8704" max="8704" width="13.28515625" style="4" customWidth="1"/>
    <col min="8705" max="8705" width="14.42578125" style="4" customWidth="1"/>
    <col min="8706" max="8706" width="10" style="4" customWidth="1"/>
    <col min="8707" max="8955" width="9.140625" style="4"/>
    <col min="8956" max="8956" width="8.42578125" style="4" customWidth="1"/>
    <col min="8957" max="8957" width="3.5703125" style="4" customWidth="1"/>
    <col min="8958" max="8958" width="47.5703125" style="4" customWidth="1"/>
    <col min="8959" max="8959" width="14" style="4" customWidth="1"/>
    <col min="8960" max="8960" width="13.28515625" style="4" customWidth="1"/>
    <col min="8961" max="8961" width="14.42578125" style="4" customWidth="1"/>
    <col min="8962" max="8962" width="10" style="4" customWidth="1"/>
    <col min="8963" max="9211" width="9.140625" style="4"/>
    <col min="9212" max="9212" width="8.42578125" style="4" customWidth="1"/>
    <col min="9213" max="9213" width="3.5703125" style="4" customWidth="1"/>
    <col min="9214" max="9214" width="47.5703125" style="4" customWidth="1"/>
    <col min="9215" max="9215" width="14" style="4" customWidth="1"/>
    <col min="9216" max="9216" width="13.28515625" style="4" customWidth="1"/>
    <col min="9217" max="9217" width="14.42578125" style="4" customWidth="1"/>
    <col min="9218" max="9218" width="10" style="4" customWidth="1"/>
    <col min="9219" max="9467" width="9.140625" style="4"/>
    <col min="9468" max="9468" width="8.42578125" style="4" customWidth="1"/>
    <col min="9469" max="9469" width="3.5703125" style="4" customWidth="1"/>
    <col min="9470" max="9470" width="47.5703125" style="4" customWidth="1"/>
    <col min="9471" max="9471" width="14" style="4" customWidth="1"/>
    <col min="9472" max="9472" width="13.28515625" style="4" customWidth="1"/>
    <col min="9473" max="9473" width="14.42578125" style="4" customWidth="1"/>
    <col min="9474" max="9474" width="10" style="4" customWidth="1"/>
    <col min="9475" max="9723" width="9.140625" style="4"/>
    <col min="9724" max="9724" width="8.42578125" style="4" customWidth="1"/>
    <col min="9725" max="9725" width="3.5703125" style="4" customWidth="1"/>
    <col min="9726" max="9726" width="47.5703125" style="4" customWidth="1"/>
    <col min="9727" max="9727" width="14" style="4" customWidth="1"/>
    <col min="9728" max="9728" width="13.28515625" style="4" customWidth="1"/>
    <col min="9729" max="9729" width="14.42578125" style="4" customWidth="1"/>
    <col min="9730" max="9730" width="10" style="4" customWidth="1"/>
    <col min="9731" max="9979" width="9.140625" style="4"/>
    <col min="9980" max="9980" width="8.42578125" style="4" customWidth="1"/>
    <col min="9981" max="9981" width="3.5703125" style="4" customWidth="1"/>
    <col min="9982" max="9982" width="47.5703125" style="4" customWidth="1"/>
    <col min="9983" max="9983" width="14" style="4" customWidth="1"/>
    <col min="9984" max="9984" width="13.28515625" style="4" customWidth="1"/>
    <col min="9985" max="9985" width="14.42578125" style="4" customWidth="1"/>
    <col min="9986" max="9986" width="10" style="4" customWidth="1"/>
    <col min="9987" max="10235" width="9.140625" style="4"/>
    <col min="10236" max="10236" width="8.42578125" style="4" customWidth="1"/>
    <col min="10237" max="10237" width="3.5703125" style="4" customWidth="1"/>
    <col min="10238" max="10238" width="47.5703125" style="4" customWidth="1"/>
    <col min="10239" max="10239" width="14" style="4" customWidth="1"/>
    <col min="10240" max="10240" width="13.28515625" style="4" customWidth="1"/>
    <col min="10241" max="10241" width="14.42578125" style="4" customWidth="1"/>
    <col min="10242" max="10242" width="10" style="4" customWidth="1"/>
    <col min="10243" max="10491" width="9.140625" style="4"/>
    <col min="10492" max="10492" width="8.42578125" style="4" customWidth="1"/>
    <col min="10493" max="10493" width="3.5703125" style="4" customWidth="1"/>
    <col min="10494" max="10494" width="47.5703125" style="4" customWidth="1"/>
    <col min="10495" max="10495" width="14" style="4" customWidth="1"/>
    <col min="10496" max="10496" width="13.28515625" style="4" customWidth="1"/>
    <col min="10497" max="10497" width="14.42578125" style="4" customWidth="1"/>
    <col min="10498" max="10498" width="10" style="4" customWidth="1"/>
    <col min="10499" max="10747" width="9.140625" style="4"/>
    <col min="10748" max="10748" width="8.42578125" style="4" customWidth="1"/>
    <col min="10749" max="10749" width="3.5703125" style="4" customWidth="1"/>
    <col min="10750" max="10750" width="47.5703125" style="4" customWidth="1"/>
    <col min="10751" max="10751" width="14" style="4" customWidth="1"/>
    <col min="10752" max="10752" width="13.28515625" style="4" customWidth="1"/>
    <col min="10753" max="10753" width="14.42578125" style="4" customWidth="1"/>
    <col min="10754" max="10754" width="10" style="4" customWidth="1"/>
    <col min="10755" max="11003" width="9.140625" style="4"/>
    <col min="11004" max="11004" width="8.42578125" style="4" customWidth="1"/>
    <col min="11005" max="11005" width="3.5703125" style="4" customWidth="1"/>
    <col min="11006" max="11006" width="47.5703125" style="4" customWidth="1"/>
    <col min="11007" max="11007" width="14" style="4" customWidth="1"/>
    <col min="11008" max="11008" width="13.28515625" style="4" customWidth="1"/>
    <col min="11009" max="11009" width="14.42578125" style="4" customWidth="1"/>
    <col min="11010" max="11010" width="10" style="4" customWidth="1"/>
    <col min="11011" max="11259" width="9.140625" style="4"/>
    <col min="11260" max="11260" width="8.42578125" style="4" customWidth="1"/>
    <col min="11261" max="11261" width="3.5703125" style="4" customWidth="1"/>
    <col min="11262" max="11262" width="47.5703125" style="4" customWidth="1"/>
    <col min="11263" max="11263" width="14" style="4" customWidth="1"/>
    <col min="11264" max="11264" width="13.28515625" style="4" customWidth="1"/>
    <col min="11265" max="11265" width="14.42578125" style="4" customWidth="1"/>
    <col min="11266" max="11266" width="10" style="4" customWidth="1"/>
    <col min="11267" max="11515" width="9.140625" style="4"/>
    <col min="11516" max="11516" width="8.42578125" style="4" customWidth="1"/>
    <col min="11517" max="11517" width="3.5703125" style="4" customWidth="1"/>
    <col min="11518" max="11518" width="47.5703125" style="4" customWidth="1"/>
    <col min="11519" max="11519" width="14" style="4" customWidth="1"/>
    <col min="11520" max="11520" width="13.28515625" style="4" customWidth="1"/>
    <col min="11521" max="11521" width="14.42578125" style="4" customWidth="1"/>
    <col min="11522" max="11522" width="10" style="4" customWidth="1"/>
    <col min="11523" max="11771" width="9.140625" style="4"/>
    <col min="11772" max="11772" width="8.42578125" style="4" customWidth="1"/>
    <col min="11773" max="11773" width="3.5703125" style="4" customWidth="1"/>
    <col min="11774" max="11774" width="47.5703125" style="4" customWidth="1"/>
    <col min="11775" max="11775" width="14" style="4" customWidth="1"/>
    <col min="11776" max="11776" width="13.28515625" style="4" customWidth="1"/>
    <col min="11777" max="11777" width="14.42578125" style="4" customWidth="1"/>
    <col min="11778" max="11778" width="10" style="4" customWidth="1"/>
    <col min="11779" max="12027" width="9.140625" style="4"/>
    <col min="12028" max="12028" width="8.42578125" style="4" customWidth="1"/>
    <col min="12029" max="12029" width="3.5703125" style="4" customWidth="1"/>
    <col min="12030" max="12030" width="47.5703125" style="4" customWidth="1"/>
    <col min="12031" max="12031" width="14" style="4" customWidth="1"/>
    <col min="12032" max="12032" width="13.28515625" style="4" customWidth="1"/>
    <col min="12033" max="12033" width="14.42578125" style="4" customWidth="1"/>
    <col min="12034" max="12034" width="10" style="4" customWidth="1"/>
    <col min="12035" max="12283" width="9.140625" style="4"/>
    <col min="12284" max="12284" width="8.42578125" style="4" customWidth="1"/>
    <col min="12285" max="12285" width="3.5703125" style="4" customWidth="1"/>
    <col min="12286" max="12286" width="47.5703125" style="4" customWidth="1"/>
    <col min="12287" max="12287" width="14" style="4" customWidth="1"/>
    <col min="12288" max="12288" width="13.28515625" style="4" customWidth="1"/>
    <col min="12289" max="12289" width="14.42578125" style="4" customWidth="1"/>
    <col min="12290" max="12290" width="10" style="4" customWidth="1"/>
    <col min="12291" max="12539" width="9.140625" style="4"/>
    <col min="12540" max="12540" width="8.42578125" style="4" customWidth="1"/>
    <col min="12541" max="12541" width="3.5703125" style="4" customWidth="1"/>
    <col min="12542" max="12542" width="47.5703125" style="4" customWidth="1"/>
    <col min="12543" max="12543" width="14" style="4" customWidth="1"/>
    <col min="12544" max="12544" width="13.28515625" style="4" customWidth="1"/>
    <col min="12545" max="12545" width="14.42578125" style="4" customWidth="1"/>
    <col min="12546" max="12546" width="10" style="4" customWidth="1"/>
    <col min="12547" max="12795" width="9.140625" style="4"/>
    <col min="12796" max="12796" width="8.42578125" style="4" customWidth="1"/>
    <col min="12797" max="12797" width="3.5703125" style="4" customWidth="1"/>
    <col min="12798" max="12798" width="47.5703125" style="4" customWidth="1"/>
    <col min="12799" max="12799" width="14" style="4" customWidth="1"/>
    <col min="12800" max="12800" width="13.28515625" style="4" customWidth="1"/>
    <col min="12801" max="12801" width="14.42578125" style="4" customWidth="1"/>
    <col min="12802" max="12802" width="10" style="4" customWidth="1"/>
    <col min="12803" max="13051" width="9.140625" style="4"/>
    <col min="13052" max="13052" width="8.42578125" style="4" customWidth="1"/>
    <col min="13053" max="13053" width="3.5703125" style="4" customWidth="1"/>
    <col min="13054" max="13054" width="47.5703125" style="4" customWidth="1"/>
    <col min="13055" max="13055" width="14" style="4" customWidth="1"/>
    <col min="13056" max="13056" width="13.28515625" style="4" customWidth="1"/>
    <col min="13057" max="13057" width="14.42578125" style="4" customWidth="1"/>
    <col min="13058" max="13058" width="10" style="4" customWidth="1"/>
    <col min="13059" max="13307" width="9.140625" style="4"/>
    <col min="13308" max="13308" width="8.42578125" style="4" customWidth="1"/>
    <col min="13309" max="13309" width="3.5703125" style="4" customWidth="1"/>
    <col min="13310" max="13310" width="47.5703125" style="4" customWidth="1"/>
    <col min="13311" max="13311" width="14" style="4" customWidth="1"/>
    <col min="13312" max="13312" width="13.28515625" style="4" customWidth="1"/>
    <col min="13313" max="13313" width="14.42578125" style="4" customWidth="1"/>
    <col min="13314" max="13314" width="10" style="4" customWidth="1"/>
    <col min="13315" max="13563" width="9.140625" style="4"/>
    <col min="13564" max="13564" width="8.42578125" style="4" customWidth="1"/>
    <col min="13565" max="13565" width="3.5703125" style="4" customWidth="1"/>
    <col min="13566" max="13566" width="47.5703125" style="4" customWidth="1"/>
    <col min="13567" max="13567" width="14" style="4" customWidth="1"/>
    <col min="13568" max="13568" width="13.28515625" style="4" customWidth="1"/>
    <col min="13569" max="13569" width="14.42578125" style="4" customWidth="1"/>
    <col min="13570" max="13570" width="10" style="4" customWidth="1"/>
    <col min="13571" max="13819" width="9.140625" style="4"/>
    <col min="13820" max="13820" width="8.42578125" style="4" customWidth="1"/>
    <col min="13821" max="13821" width="3.5703125" style="4" customWidth="1"/>
    <col min="13822" max="13822" width="47.5703125" style="4" customWidth="1"/>
    <col min="13823" max="13823" width="14" style="4" customWidth="1"/>
    <col min="13824" max="13824" width="13.28515625" style="4" customWidth="1"/>
    <col min="13825" max="13825" width="14.42578125" style="4" customWidth="1"/>
    <col min="13826" max="13826" width="10" style="4" customWidth="1"/>
    <col min="13827" max="14075" width="9.140625" style="4"/>
    <col min="14076" max="14076" width="8.42578125" style="4" customWidth="1"/>
    <col min="14077" max="14077" width="3.5703125" style="4" customWidth="1"/>
    <col min="14078" max="14078" width="47.5703125" style="4" customWidth="1"/>
    <col min="14079" max="14079" width="14" style="4" customWidth="1"/>
    <col min="14080" max="14080" width="13.28515625" style="4" customWidth="1"/>
    <col min="14081" max="14081" width="14.42578125" style="4" customWidth="1"/>
    <col min="14082" max="14082" width="10" style="4" customWidth="1"/>
    <col min="14083" max="14331" width="9.140625" style="4"/>
    <col min="14332" max="14332" width="8.42578125" style="4" customWidth="1"/>
    <col min="14333" max="14333" width="3.5703125" style="4" customWidth="1"/>
    <col min="14334" max="14334" width="47.5703125" style="4" customWidth="1"/>
    <col min="14335" max="14335" width="14" style="4" customWidth="1"/>
    <col min="14336" max="14336" width="13.28515625" style="4" customWidth="1"/>
    <col min="14337" max="14337" width="14.42578125" style="4" customWidth="1"/>
    <col min="14338" max="14338" width="10" style="4" customWidth="1"/>
    <col min="14339" max="14587" width="9.140625" style="4"/>
    <col min="14588" max="14588" width="8.42578125" style="4" customWidth="1"/>
    <col min="14589" max="14589" width="3.5703125" style="4" customWidth="1"/>
    <col min="14590" max="14590" width="47.5703125" style="4" customWidth="1"/>
    <col min="14591" max="14591" width="14" style="4" customWidth="1"/>
    <col min="14592" max="14592" width="13.28515625" style="4" customWidth="1"/>
    <col min="14593" max="14593" width="14.42578125" style="4" customWidth="1"/>
    <col min="14594" max="14594" width="10" style="4" customWidth="1"/>
    <col min="14595" max="14843" width="9.140625" style="4"/>
    <col min="14844" max="14844" width="8.42578125" style="4" customWidth="1"/>
    <col min="14845" max="14845" width="3.5703125" style="4" customWidth="1"/>
    <col min="14846" max="14846" width="47.5703125" style="4" customWidth="1"/>
    <col min="14847" max="14847" width="14" style="4" customWidth="1"/>
    <col min="14848" max="14848" width="13.28515625" style="4" customWidth="1"/>
    <col min="14849" max="14849" width="14.42578125" style="4" customWidth="1"/>
    <col min="14850" max="14850" width="10" style="4" customWidth="1"/>
    <col min="14851" max="15099" width="9.140625" style="4"/>
    <col min="15100" max="15100" width="8.42578125" style="4" customWidth="1"/>
    <col min="15101" max="15101" width="3.5703125" style="4" customWidth="1"/>
    <col min="15102" max="15102" width="47.5703125" style="4" customWidth="1"/>
    <col min="15103" max="15103" width="14" style="4" customWidth="1"/>
    <col min="15104" max="15104" width="13.28515625" style="4" customWidth="1"/>
    <col min="15105" max="15105" width="14.42578125" style="4" customWidth="1"/>
    <col min="15106" max="15106" width="10" style="4" customWidth="1"/>
    <col min="15107" max="15355" width="9.140625" style="4"/>
    <col min="15356" max="15356" width="8.42578125" style="4" customWidth="1"/>
    <col min="15357" max="15357" width="3.5703125" style="4" customWidth="1"/>
    <col min="15358" max="15358" width="47.5703125" style="4" customWidth="1"/>
    <col min="15359" max="15359" width="14" style="4" customWidth="1"/>
    <col min="15360" max="15360" width="13.28515625" style="4" customWidth="1"/>
    <col min="15361" max="15361" width="14.42578125" style="4" customWidth="1"/>
    <col min="15362" max="15362" width="10" style="4" customWidth="1"/>
    <col min="15363" max="15611" width="9.140625" style="4"/>
    <col min="15612" max="15612" width="8.42578125" style="4" customWidth="1"/>
    <col min="15613" max="15613" width="3.5703125" style="4" customWidth="1"/>
    <col min="15614" max="15614" width="47.5703125" style="4" customWidth="1"/>
    <col min="15615" max="15615" width="14" style="4" customWidth="1"/>
    <col min="15616" max="15616" width="13.28515625" style="4" customWidth="1"/>
    <col min="15617" max="15617" width="14.42578125" style="4" customWidth="1"/>
    <col min="15618" max="15618" width="10" style="4" customWidth="1"/>
    <col min="15619" max="15867" width="9.140625" style="4"/>
    <col min="15868" max="15868" width="8.42578125" style="4" customWidth="1"/>
    <col min="15869" max="15869" width="3.5703125" style="4" customWidth="1"/>
    <col min="15870" max="15870" width="47.5703125" style="4" customWidth="1"/>
    <col min="15871" max="15871" width="14" style="4" customWidth="1"/>
    <col min="15872" max="15872" width="13.28515625" style="4" customWidth="1"/>
    <col min="15873" max="15873" width="14.42578125" style="4" customWidth="1"/>
    <col min="15874" max="15874" width="10" style="4" customWidth="1"/>
    <col min="15875" max="16123" width="9.140625" style="4"/>
    <col min="16124" max="16124" width="8.42578125" style="4" customWidth="1"/>
    <col min="16125" max="16125" width="3.5703125" style="4" customWidth="1"/>
    <col min="16126" max="16126" width="47.5703125" style="4" customWidth="1"/>
    <col min="16127" max="16127" width="14" style="4" customWidth="1"/>
    <col min="16128" max="16128" width="13.28515625" style="4" customWidth="1"/>
    <col min="16129" max="16129" width="14.42578125" style="4" customWidth="1"/>
    <col min="16130" max="16130" width="10" style="4" customWidth="1"/>
    <col min="16131" max="16384" width="9.140625" style="4"/>
  </cols>
  <sheetData>
    <row r="1" spans="1:4" x14ac:dyDescent="0.2">
      <c r="D1" s="37" t="s">
        <v>88</v>
      </c>
    </row>
    <row r="2" spans="1:4" ht="25.5" x14ac:dyDescent="0.2">
      <c r="B2" s="2"/>
      <c r="C2" s="3"/>
      <c r="D2" s="38" t="s">
        <v>66</v>
      </c>
    </row>
    <row r="3" spans="1:4" x14ac:dyDescent="0.2">
      <c r="B3" s="2"/>
      <c r="C3" s="3"/>
      <c r="D3" s="38"/>
    </row>
    <row r="4" spans="1:4" ht="13.5" thickBot="1" x14ac:dyDescent="0.25">
      <c r="A4" s="5" t="s">
        <v>108</v>
      </c>
      <c r="B4" s="6"/>
      <c r="C4" s="7"/>
    </row>
    <row r="5" spans="1:4" ht="51.75" customHeight="1" thickBot="1" x14ac:dyDescent="0.25">
      <c r="A5" s="63" t="s">
        <v>23</v>
      </c>
      <c r="B5" s="64" t="s">
        <v>24</v>
      </c>
      <c r="C5" s="65"/>
      <c r="D5" s="99" t="s">
        <v>110</v>
      </c>
    </row>
    <row r="6" spans="1:4" ht="37.5" customHeight="1" thickBot="1" x14ac:dyDescent="0.25">
      <c r="A6" s="39"/>
      <c r="B6" s="122" t="s">
        <v>89</v>
      </c>
      <c r="C6" s="123"/>
      <c r="D6" s="67">
        <f>D7+D16+D22+D27+D34+D38+D43+D51+D58</f>
        <v>5970096</v>
      </c>
    </row>
    <row r="7" spans="1:4" ht="13.5" thickBot="1" x14ac:dyDescent="0.25">
      <c r="A7" s="29" t="s">
        <v>10</v>
      </c>
      <c r="B7" s="9" t="s">
        <v>52</v>
      </c>
      <c r="C7" s="10"/>
      <c r="D7" s="58">
        <f>SUM(D8+D12)</f>
        <v>619145</v>
      </c>
    </row>
    <row r="8" spans="1:4" x14ac:dyDescent="0.2">
      <c r="A8" s="83"/>
      <c r="B8" s="84" t="s">
        <v>35</v>
      </c>
      <c r="C8" s="85"/>
      <c r="D8" s="101">
        <f>D9+D10+D11</f>
        <v>37522</v>
      </c>
    </row>
    <row r="9" spans="1:4" x14ac:dyDescent="0.2">
      <c r="A9" s="12">
        <v>413</v>
      </c>
      <c r="B9" s="13"/>
      <c r="C9" s="100" t="s">
        <v>36</v>
      </c>
      <c r="D9" s="60">
        <v>1500</v>
      </c>
    </row>
    <row r="10" spans="1:4" x14ac:dyDescent="0.2">
      <c r="A10" s="12">
        <v>4500</v>
      </c>
      <c r="B10" s="13"/>
      <c r="C10" s="78" t="s">
        <v>37</v>
      </c>
      <c r="D10" s="60">
        <v>20258</v>
      </c>
    </row>
    <row r="11" spans="1:4" x14ac:dyDescent="0.2">
      <c r="A11" s="71">
        <v>452</v>
      </c>
      <c r="B11" s="72"/>
      <c r="C11" s="100" t="s">
        <v>38</v>
      </c>
      <c r="D11" s="60">
        <v>15764</v>
      </c>
    </row>
    <row r="12" spans="1:4" x14ac:dyDescent="0.2">
      <c r="A12" s="16"/>
      <c r="B12" s="13" t="s">
        <v>39</v>
      </c>
      <c r="C12" s="77"/>
      <c r="D12" s="60">
        <f>D13+D14+D15</f>
        <v>581623</v>
      </c>
    </row>
    <row r="13" spans="1:4" x14ac:dyDescent="0.2">
      <c r="A13" s="12">
        <v>50</v>
      </c>
      <c r="B13" s="13"/>
      <c r="C13" s="77" t="s">
        <v>5</v>
      </c>
      <c r="D13" s="60">
        <v>455429</v>
      </c>
    </row>
    <row r="14" spans="1:4" x14ac:dyDescent="0.2">
      <c r="A14" s="12">
        <v>55</v>
      </c>
      <c r="B14" s="13"/>
      <c r="C14" s="77" t="s">
        <v>6</v>
      </c>
      <c r="D14" s="60">
        <v>111339</v>
      </c>
    </row>
    <row r="15" spans="1:4" ht="13.5" thickBot="1" x14ac:dyDescent="0.25">
      <c r="A15" s="12">
        <v>60</v>
      </c>
      <c r="B15" s="13"/>
      <c r="C15" s="77" t="s">
        <v>19</v>
      </c>
      <c r="D15" s="60">
        <v>14855</v>
      </c>
    </row>
    <row r="16" spans="1:4" ht="13.5" thickBot="1" x14ac:dyDescent="0.25">
      <c r="A16" s="29" t="s">
        <v>11</v>
      </c>
      <c r="B16" s="9" t="s">
        <v>53</v>
      </c>
      <c r="C16" s="23"/>
      <c r="D16" s="58">
        <f>SUM(D17+D19)</f>
        <v>38157</v>
      </c>
    </row>
    <row r="17" spans="1:4" x14ac:dyDescent="0.2">
      <c r="A17" s="83"/>
      <c r="B17" s="84" t="s">
        <v>35</v>
      </c>
      <c r="C17" s="85"/>
      <c r="D17" s="101">
        <f>D18</f>
        <v>7</v>
      </c>
    </row>
    <row r="18" spans="1:4" x14ac:dyDescent="0.2">
      <c r="A18" s="71">
        <v>452</v>
      </c>
      <c r="B18" s="72"/>
      <c r="C18" s="100" t="s">
        <v>38</v>
      </c>
      <c r="D18" s="60">
        <v>7</v>
      </c>
    </row>
    <row r="19" spans="1:4" x14ac:dyDescent="0.2">
      <c r="A19" s="16"/>
      <c r="B19" s="13" t="s">
        <v>39</v>
      </c>
      <c r="C19" s="77"/>
      <c r="D19" s="60">
        <f>D20+D21</f>
        <v>38150</v>
      </c>
    </row>
    <row r="20" spans="1:4" x14ac:dyDescent="0.2">
      <c r="A20" s="12">
        <v>50</v>
      </c>
      <c r="B20" s="13"/>
      <c r="C20" s="77" t="s">
        <v>5</v>
      </c>
      <c r="D20" s="60">
        <v>13189</v>
      </c>
    </row>
    <row r="21" spans="1:4" s="24" customFormat="1" ht="13.5" thickBot="1" x14ac:dyDescent="0.25">
      <c r="A21" s="12">
        <v>55</v>
      </c>
      <c r="B21" s="13"/>
      <c r="C21" s="77" t="s">
        <v>6</v>
      </c>
      <c r="D21" s="60">
        <v>24961</v>
      </c>
    </row>
    <row r="22" spans="1:4" ht="13.5" thickBot="1" x14ac:dyDescent="0.25">
      <c r="A22" s="29" t="s">
        <v>12</v>
      </c>
      <c r="B22" s="9" t="s">
        <v>54</v>
      </c>
      <c r="C22" s="23"/>
      <c r="D22" s="58">
        <f>SUM(D23)</f>
        <v>200757</v>
      </c>
    </row>
    <row r="23" spans="1:4" x14ac:dyDescent="0.2">
      <c r="A23" s="16"/>
      <c r="B23" s="13" t="s">
        <v>39</v>
      </c>
      <c r="C23" s="77"/>
      <c r="D23" s="60">
        <f>D24+D25+D26</f>
        <v>200757</v>
      </c>
    </row>
    <row r="24" spans="1:4" x14ac:dyDescent="0.2">
      <c r="A24" s="12">
        <v>50</v>
      </c>
      <c r="B24" s="13"/>
      <c r="C24" s="77" t="s">
        <v>5</v>
      </c>
      <c r="D24" s="60">
        <v>6784</v>
      </c>
    </row>
    <row r="25" spans="1:4" x14ac:dyDescent="0.2">
      <c r="A25" s="12">
        <v>55</v>
      </c>
      <c r="B25" s="13"/>
      <c r="C25" s="77" t="s">
        <v>6</v>
      </c>
      <c r="D25" s="60">
        <v>193873</v>
      </c>
    </row>
    <row r="26" spans="1:4" s="24" customFormat="1" ht="13.5" thickBot="1" x14ac:dyDescent="0.25">
      <c r="A26" s="12">
        <v>60</v>
      </c>
      <c r="B26" s="13"/>
      <c r="C26" s="77" t="s">
        <v>19</v>
      </c>
      <c r="D26" s="60">
        <v>100</v>
      </c>
    </row>
    <row r="27" spans="1:4" ht="13.5" thickBot="1" x14ac:dyDescent="0.25">
      <c r="A27" s="29" t="s">
        <v>13</v>
      </c>
      <c r="B27" s="9" t="s">
        <v>55</v>
      </c>
      <c r="C27" s="23"/>
      <c r="D27" s="58">
        <f>SUM(D28+D30)</f>
        <v>126232</v>
      </c>
    </row>
    <row r="28" spans="1:4" x14ac:dyDescent="0.2">
      <c r="A28" s="83"/>
      <c r="B28" s="84" t="s">
        <v>35</v>
      </c>
      <c r="C28" s="85"/>
      <c r="D28" s="101">
        <f>D29</f>
        <v>5221</v>
      </c>
    </row>
    <row r="29" spans="1:4" x14ac:dyDescent="0.2">
      <c r="A29" s="71">
        <v>452</v>
      </c>
      <c r="B29" s="72"/>
      <c r="C29" s="100" t="s">
        <v>38</v>
      </c>
      <c r="D29" s="60">
        <v>5221</v>
      </c>
    </row>
    <row r="30" spans="1:4" x14ac:dyDescent="0.2">
      <c r="A30" s="16"/>
      <c r="B30" s="13" t="s">
        <v>39</v>
      </c>
      <c r="C30" s="77"/>
      <c r="D30" s="60">
        <f>D31+D32+D33</f>
        <v>121011</v>
      </c>
    </row>
    <row r="31" spans="1:4" x14ac:dyDescent="0.2">
      <c r="A31" s="12">
        <v>50</v>
      </c>
      <c r="B31" s="13"/>
      <c r="C31" s="77" t="s">
        <v>5</v>
      </c>
      <c r="D31" s="60">
        <v>57998</v>
      </c>
    </row>
    <row r="32" spans="1:4" x14ac:dyDescent="0.2">
      <c r="A32" s="12">
        <v>55</v>
      </c>
      <c r="B32" s="13"/>
      <c r="C32" s="77" t="s">
        <v>6</v>
      </c>
      <c r="D32" s="60">
        <v>62952</v>
      </c>
    </row>
    <row r="33" spans="1:4" ht="13.5" thickBot="1" x14ac:dyDescent="0.25">
      <c r="A33" s="12">
        <v>60</v>
      </c>
      <c r="B33" s="13"/>
      <c r="C33" s="77" t="s">
        <v>19</v>
      </c>
      <c r="D33" s="60">
        <v>61</v>
      </c>
    </row>
    <row r="34" spans="1:4" ht="13.5" thickBot="1" x14ac:dyDescent="0.25">
      <c r="A34" s="29" t="s">
        <v>14</v>
      </c>
      <c r="B34" s="9" t="s">
        <v>56</v>
      </c>
      <c r="C34" s="23"/>
      <c r="D34" s="58">
        <f>SUM(D35)</f>
        <v>80013</v>
      </c>
    </row>
    <row r="35" spans="1:4" x14ac:dyDescent="0.2">
      <c r="A35" s="16"/>
      <c r="B35" s="13" t="s">
        <v>39</v>
      </c>
      <c r="C35" s="77"/>
      <c r="D35" s="60">
        <f>D36+D37</f>
        <v>80013</v>
      </c>
    </row>
    <row r="36" spans="1:4" x14ac:dyDescent="0.2">
      <c r="A36" s="12">
        <v>50</v>
      </c>
      <c r="B36" s="13"/>
      <c r="C36" s="77" t="s">
        <v>5</v>
      </c>
      <c r="D36" s="60">
        <v>13035</v>
      </c>
    </row>
    <row r="37" spans="1:4" ht="13.5" thickBot="1" x14ac:dyDescent="0.25">
      <c r="A37" s="12">
        <v>55</v>
      </c>
      <c r="B37" s="13"/>
      <c r="C37" s="77" t="s">
        <v>6</v>
      </c>
      <c r="D37" s="60">
        <v>66978</v>
      </c>
    </row>
    <row r="38" spans="1:4" ht="13.5" thickBot="1" x14ac:dyDescent="0.25">
      <c r="A38" s="29" t="s">
        <v>15</v>
      </c>
      <c r="B38" s="9" t="s">
        <v>57</v>
      </c>
      <c r="C38" s="23"/>
      <c r="D38" s="58">
        <f>SUM(D39+D41)</f>
        <v>5400</v>
      </c>
    </row>
    <row r="39" spans="1:4" x14ac:dyDescent="0.2">
      <c r="A39" s="83"/>
      <c r="B39" s="84" t="s">
        <v>35</v>
      </c>
      <c r="C39" s="85"/>
      <c r="D39" s="101">
        <f>D40</f>
        <v>5100</v>
      </c>
    </row>
    <row r="40" spans="1:4" x14ac:dyDescent="0.2">
      <c r="A40" s="12">
        <v>4500</v>
      </c>
      <c r="B40" s="13"/>
      <c r="C40" s="78" t="s">
        <v>37</v>
      </c>
      <c r="D40" s="60">
        <v>5100</v>
      </c>
    </row>
    <row r="41" spans="1:4" x14ac:dyDescent="0.2">
      <c r="A41" s="16"/>
      <c r="B41" s="13" t="s">
        <v>39</v>
      </c>
      <c r="C41" s="77"/>
      <c r="D41" s="60">
        <f>D42</f>
        <v>300</v>
      </c>
    </row>
    <row r="42" spans="1:4" ht="13.5" thickBot="1" x14ac:dyDescent="0.25">
      <c r="A42" s="12">
        <v>55</v>
      </c>
      <c r="B42" s="13"/>
      <c r="C42" s="77" t="s">
        <v>6</v>
      </c>
      <c r="D42" s="60">
        <v>300</v>
      </c>
    </row>
    <row r="43" spans="1:4" ht="13.5" thickBot="1" x14ac:dyDescent="0.25">
      <c r="A43" s="29" t="s">
        <v>16</v>
      </c>
      <c r="B43" s="9" t="s">
        <v>58</v>
      </c>
      <c r="C43" s="23"/>
      <c r="D43" s="58">
        <f>SUM(D44+D47)</f>
        <v>1108330</v>
      </c>
    </row>
    <row r="44" spans="1:4" x14ac:dyDescent="0.2">
      <c r="A44" s="83"/>
      <c r="B44" s="84" t="s">
        <v>35</v>
      </c>
      <c r="C44" s="85"/>
      <c r="D44" s="101">
        <f>D45+D46</f>
        <v>125753</v>
      </c>
    </row>
    <row r="45" spans="1:4" x14ac:dyDescent="0.2">
      <c r="A45" s="12">
        <v>4500</v>
      </c>
      <c r="B45" s="13"/>
      <c r="C45" s="78" t="s">
        <v>37</v>
      </c>
      <c r="D45" s="60">
        <v>125353</v>
      </c>
    </row>
    <row r="46" spans="1:4" x14ac:dyDescent="0.2">
      <c r="A46" s="71">
        <v>452</v>
      </c>
      <c r="B46" s="72"/>
      <c r="C46" s="100" t="s">
        <v>38</v>
      </c>
      <c r="D46" s="60">
        <v>400</v>
      </c>
    </row>
    <row r="47" spans="1:4" x14ac:dyDescent="0.2">
      <c r="A47" s="16"/>
      <c r="B47" s="13" t="s">
        <v>39</v>
      </c>
      <c r="C47" s="77"/>
      <c r="D47" s="60">
        <f>D48+D49+D50</f>
        <v>982577</v>
      </c>
    </row>
    <row r="48" spans="1:4" x14ac:dyDescent="0.2">
      <c r="A48" s="12">
        <v>50</v>
      </c>
      <c r="B48" s="13"/>
      <c r="C48" s="77" t="s">
        <v>5</v>
      </c>
      <c r="D48" s="60">
        <v>642720</v>
      </c>
    </row>
    <row r="49" spans="1:7" x14ac:dyDescent="0.2">
      <c r="A49" s="12">
        <v>55</v>
      </c>
      <c r="B49" s="13"/>
      <c r="C49" s="77" t="s">
        <v>6</v>
      </c>
      <c r="D49" s="60">
        <v>339810</v>
      </c>
      <c r="G49" s="104"/>
    </row>
    <row r="50" spans="1:7" ht="13.5" thickBot="1" x14ac:dyDescent="0.25">
      <c r="A50" s="80">
        <v>60</v>
      </c>
      <c r="B50" s="15"/>
      <c r="C50" s="81" t="s">
        <v>19</v>
      </c>
      <c r="D50" s="102">
        <v>47</v>
      </c>
    </row>
    <row r="51" spans="1:7" ht="13.5" thickBot="1" x14ac:dyDescent="0.25">
      <c r="A51" s="29" t="s">
        <v>17</v>
      </c>
      <c r="B51" s="9" t="s">
        <v>59</v>
      </c>
      <c r="C51" s="23"/>
      <c r="D51" s="58">
        <f>SUM(D52+D54)</f>
        <v>3274006</v>
      </c>
    </row>
    <row r="52" spans="1:7" x14ac:dyDescent="0.2">
      <c r="A52" s="83"/>
      <c r="B52" s="84" t="s">
        <v>35</v>
      </c>
      <c r="C52" s="85"/>
      <c r="D52" s="101">
        <f>D53</f>
        <v>9000</v>
      </c>
    </row>
    <row r="53" spans="1:7" x14ac:dyDescent="0.2">
      <c r="A53" s="12">
        <v>413</v>
      </c>
      <c r="B53" s="13"/>
      <c r="C53" s="100" t="s">
        <v>36</v>
      </c>
      <c r="D53" s="60">
        <v>9000</v>
      </c>
    </row>
    <row r="54" spans="1:7" x14ac:dyDescent="0.2">
      <c r="A54" s="16"/>
      <c r="B54" s="13" t="s">
        <v>39</v>
      </c>
      <c r="C54" s="77"/>
      <c r="D54" s="60">
        <f>D55+D56+D57</f>
        <v>3265006</v>
      </c>
    </row>
    <row r="55" spans="1:7" x14ac:dyDescent="0.2">
      <c r="A55" s="12">
        <v>50</v>
      </c>
      <c r="B55" s="13"/>
      <c r="C55" s="77" t="s">
        <v>5</v>
      </c>
      <c r="D55" s="60">
        <v>2194336</v>
      </c>
    </row>
    <row r="56" spans="1:7" s="24" customFormat="1" x14ac:dyDescent="0.2">
      <c r="A56" s="12">
        <v>55</v>
      </c>
      <c r="B56" s="13"/>
      <c r="C56" s="77" t="s">
        <v>6</v>
      </c>
      <c r="D56" s="60">
        <v>1070350</v>
      </c>
    </row>
    <row r="57" spans="1:7" s="24" customFormat="1" ht="13.5" thickBot="1" x14ac:dyDescent="0.25">
      <c r="A57" s="12">
        <v>60</v>
      </c>
      <c r="B57" s="13"/>
      <c r="C57" s="77" t="s">
        <v>19</v>
      </c>
      <c r="D57" s="60">
        <v>320</v>
      </c>
    </row>
    <row r="58" spans="1:7" ht="13.5" thickBot="1" x14ac:dyDescent="0.25">
      <c r="A58" s="29" t="s">
        <v>18</v>
      </c>
      <c r="B58" s="9" t="s">
        <v>60</v>
      </c>
      <c r="C58" s="23"/>
      <c r="D58" s="58">
        <f>SUM(D59+D61)</f>
        <v>518056</v>
      </c>
    </row>
    <row r="59" spans="1:7" x14ac:dyDescent="0.2">
      <c r="A59" s="83"/>
      <c r="B59" s="84" t="s">
        <v>35</v>
      </c>
      <c r="C59" s="85"/>
      <c r="D59" s="101">
        <f>SUM(D60:D60)</f>
        <v>307222</v>
      </c>
    </row>
    <row r="60" spans="1:7" x14ac:dyDescent="0.2">
      <c r="A60" s="12">
        <v>413</v>
      </c>
      <c r="B60" s="13"/>
      <c r="C60" s="100" t="s">
        <v>36</v>
      </c>
      <c r="D60" s="60">
        <v>307222</v>
      </c>
    </row>
    <row r="61" spans="1:7" x14ac:dyDescent="0.2">
      <c r="A61" s="16"/>
      <c r="B61" s="13" t="s">
        <v>39</v>
      </c>
      <c r="C61" s="77"/>
      <c r="D61" s="60">
        <f>SUM(D62:D63)</f>
        <v>210834</v>
      </c>
    </row>
    <row r="62" spans="1:7" x14ac:dyDescent="0.2">
      <c r="A62" s="12">
        <v>50</v>
      </c>
      <c r="B62" s="13"/>
      <c r="C62" s="77" t="s">
        <v>5</v>
      </c>
      <c r="D62" s="60">
        <v>95320</v>
      </c>
    </row>
    <row r="63" spans="1:7" ht="13.5" thickBot="1" x14ac:dyDescent="0.25">
      <c r="A63" s="80">
        <v>55</v>
      </c>
      <c r="B63" s="15"/>
      <c r="C63" s="81" t="s">
        <v>6</v>
      </c>
      <c r="D63" s="102">
        <v>115514</v>
      </c>
    </row>
  </sheetData>
  <mergeCells count="1">
    <mergeCell ref="B6:C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22" workbookViewId="0">
      <selection activeCell="H30" sqref="H30"/>
    </sheetView>
  </sheetViews>
  <sheetFormatPr defaultRowHeight="12.75" x14ac:dyDescent="0.2"/>
  <cols>
    <col min="1" max="1" width="14.140625" style="1" customWidth="1"/>
    <col min="2" max="2" width="6" style="4" customWidth="1"/>
    <col min="3" max="3" width="50.28515625" style="4" customWidth="1"/>
    <col min="4" max="4" width="12.28515625" style="4" customWidth="1"/>
    <col min="5" max="251" width="9.140625" style="4"/>
    <col min="252" max="252" width="8.42578125" style="4" customWidth="1"/>
    <col min="253" max="253" width="3.5703125" style="4" customWidth="1"/>
    <col min="254" max="254" width="47.5703125" style="4" customWidth="1"/>
    <col min="255" max="255" width="14" style="4" customWidth="1"/>
    <col min="256" max="256" width="13.28515625" style="4" customWidth="1"/>
    <col min="257" max="257" width="14.42578125" style="4" customWidth="1"/>
    <col min="258" max="258" width="10" style="4" customWidth="1"/>
    <col min="259" max="507" width="9.140625" style="4"/>
    <col min="508" max="508" width="8.42578125" style="4" customWidth="1"/>
    <col min="509" max="509" width="3.5703125" style="4" customWidth="1"/>
    <col min="510" max="510" width="47.5703125" style="4" customWidth="1"/>
    <col min="511" max="511" width="14" style="4" customWidth="1"/>
    <col min="512" max="512" width="13.28515625" style="4" customWidth="1"/>
    <col min="513" max="513" width="14.42578125" style="4" customWidth="1"/>
    <col min="514" max="514" width="10" style="4" customWidth="1"/>
    <col min="515" max="763" width="9.140625" style="4"/>
    <col min="764" max="764" width="8.42578125" style="4" customWidth="1"/>
    <col min="765" max="765" width="3.5703125" style="4" customWidth="1"/>
    <col min="766" max="766" width="47.5703125" style="4" customWidth="1"/>
    <col min="767" max="767" width="14" style="4" customWidth="1"/>
    <col min="768" max="768" width="13.28515625" style="4" customWidth="1"/>
    <col min="769" max="769" width="14.42578125" style="4" customWidth="1"/>
    <col min="770" max="770" width="10" style="4" customWidth="1"/>
    <col min="771" max="1019" width="9.140625" style="4"/>
    <col min="1020" max="1020" width="8.42578125" style="4" customWidth="1"/>
    <col min="1021" max="1021" width="3.5703125" style="4" customWidth="1"/>
    <col min="1022" max="1022" width="47.5703125" style="4" customWidth="1"/>
    <col min="1023" max="1023" width="14" style="4" customWidth="1"/>
    <col min="1024" max="1024" width="13.28515625" style="4" customWidth="1"/>
    <col min="1025" max="1025" width="14.42578125" style="4" customWidth="1"/>
    <col min="1026" max="1026" width="10" style="4" customWidth="1"/>
    <col min="1027" max="1275" width="9.140625" style="4"/>
    <col min="1276" max="1276" width="8.42578125" style="4" customWidth="1"/>
    <col min="1277" max="1277" width="3.5703125" style="4" customWidth="1"/>
    <col min="1278" max="1278" width="47.5703125" style="4" customWidth="1"/>
    <col min="1279" max="1279" width="14" style="4" customWidth="1"/>
    <col min="1280" max="1280" width="13.28515625" style="4" customWidth="1"/>
    <col min="1281" max="1281" width="14.42578125" style="4" customWidth="1"/>
    <col min="1282" max="1282" width="10" style="4" customWidth="1"/>
    <col min="1283" max="1531" width="9.140625" style="4"/>
    <col min="1532" max="1532" width="8.42578125" style="4" customWidth="1"/>
    <col min="1533" max="1533" width="3.5703125" style="4" customWidth="1"/>
    <col min="1534" max="1534" width="47.5703125" style="4" customWidth="1"/>
    <col min="1535" max="1535" width="14" style="4" customWidth="1"/>
    <col min="1536" max="1536" width="13.28515625" style="4" customWidth="1"/>
    <col min="1537" max="1537" width="14.42578125" style="4" customWidth="1"/>
    <col min="1538" max="1538" width="10" style="4" customWidth="1"/>
    <col min="1539" max="1787" width="9.140625" style="4"/>
    <col min="1788" max="1788" width="8.42578125" style="4" customWidth="1"/>
    <col min="1789" max="1789" width="3.5703125" style="4" customWidth="1"/>
    <col min="1790" max="1790" width="47.5703125" style="4" customWidth="1"/>
    <col min="1791" max="1791" width="14" style="4" customWidth="1"/>
    <col min="1792" max="1792" width="13.28515625" style="4" customWidth="1"/>
    <col min="1793" max="1793" width="14.42578125" style="4" customWidth="1"/>
    <col min="1794" max="1794" width="10" style="4" customWidth="1"/>
    <col min="1795" max="2043" width="9.140625" style="4"/>
    <col min="2044" max="2044" width="8.42578125" style="4" customWidth="1"/>
    <col min="2045" max="2045" width="3.5703125" style="4" customWidth="1"/>
    <col min="2046" max="2046" width="47.5703125" style="4" customWidth="1"/>
    <col min="2047" max="2047" width="14" style="4" customWidth="1"/>
    <col min="2048" max="2048" width="13.28515625" style="4" customWidth="1"/>
    <col min="2049" max="2049" width="14.42578125" style="4" customWidth="1"/>
    <col min="2050" max="2050" width="10" style="4" customWidth="1"/>
    <col min="2051" max="2299" width="9.140625" style="4"/>
    <col min="2300" max="2300" width="8.42578125" style="4" customWidth="1"/>
    <col min="2301" max="2301" width="3.5703125" style="4" customWidth="1"/>
    <col min="2302" max="2302" width="47.5703125" style="4" customWidth="1"/>
    <col min="2303" max="2303" width="14" style="4" customWidth="1"/>
    <col min="2304" max="2304" width="13.28515625" style="4" customWidth="1"/>
    <col min="2305" max="2305" width="14.42578125" style="4" customWidth="1"/>
    <col min="2306" max="2306" width="10" style="4" customWidth="1"/>
    <col min="2307" max="2555" width="9.140625" style="4"/>
    <col min="2556" max="2556" width="8.42578125" style="4" customWidth="1"/>
    <col min="2557" max="2557" width="3.5703125" style="4" customWidth="1"/>
    <col min="2558" max="2558" width="47.5703125" style="4" customWidth="1"/>
    <col min="2559" max="2559" width="14" style="4" customWidth="1"/>
    <col min="2560" max="2560" width="13.28515625" style="4" customWidth="1"/>
    <col min="2561" max="2561" width="14.42578125" style="4" customWidth="1"/>
    <col min="2562" max="2562" width="10" style="4" customWidth="1"/>
    <col min="2563" max="2811" width="9.140625" style="4"/>
    <col min="2812" max="2812" width="8.42578125" style="4" customWidth="1"/>
    <col min="2813" max="2813" width="3.5703125" style="4" customWidth="1"/>
    <col min="2814" max="2814" width="47.5703125" style="4" customWidth="1"/>
    <col min="2815" max="2815" width="14" style="4" customWidth="1"/>
    <col min="2816" max="2816" width="13.28515625" style="4" customWidth="1"/>
    <col min="2817" max="2817" width="14.42578125" style="4" customWidth="1"/>
    <col min="2818" max="2818" width="10" style="4" customWidth="1"/>
    <col min="2819" max="3067" width="9.140625" style="4"/>
    <col min="3068" max="3068" width="8.42578125" style="4" customWidth="1"/>
    <col min="3069" max="3069" width="3.5703125" style="4" customWidth="1"/>
    <col min="3070" max="3070" width="47.5703125" style="4" customWidth="1"/>
    <col min="3071" max="3071" width="14" style="4" customWidth="1"/>
    <col min="3072" max="3072" width="13.28515625" style="4" customWidth="1"/>
    <col min="3073" max="3073" width="14.42578125" style="4" customWidth="1"/>
    <col min="3074" max="3074" width="10" style="4" customWidth="1"/>
    <col min="3075" max="3323" width="9.140625" style="4"/>
    <col min="3324" max="3324" width="8.42578125" style="4" customWidth="1"/>
    <col min="3325" max="3325" width="3.5703125" style="4" customWidth="1"/>
    <col min="3326" max="3326" width="47.5703125" style="4" customWidth="1"/>
    <col min="3327" max="3327" width="14" style="4" customWidth="1"/>
    <col min="3328" max="3328" width="13.28515625" style="4" customWidth="1"/>
    <col min="3329" max="3329" width="14.42578125" style="4" customWidth="1"/>
    <col min="3330" max="3330" width="10" style="4" customWidth="1"/>
    <col min="3331" max="3579" width="9.140625" style="4"/>
    <col min="3580" max="3580" width="8.42578125" style="4" customWidth="1"/>
    <col min="3581" max="3581" width="3.5703125" style="4" customWidth="1"/>
    <col min="3582" max="3582" width="47.5703125" style="4" customWidth="1"/>
    <col min="3583" max="3583" width="14" style="4" customWidth="1"/>
    <col min="3584" max="3584" width="13.28515625" style="4" customWidth="1"/>
    <col min="3585" max="3585" width="14.42578125" style="4" customWidth="1"/>
    <col min="3586" max="3586" width="10" style="4" customWidth="1"/>
    <col min="3587" max="3835" width="9.140625" style="4"/>
    <col min="3836" max="3836" width="8.42578125" style="4" customWidth="1"/>
    <col min="3837" max="3837" width="3.5703125" style="4" customWidth="1"/>
    <col min="3838" max="3838" width="47.5703125" style="4" customWidth="1"/>
    <col min="3839" max="3839" width="14" style="4" customWidth="1"/>
    <col min="3840" max="3840" width="13.28515625" style="4" customWidth="1"/>
    <col min="3841" max="3841" width="14.42578125" style="4" customWidth="1"/>
    <col min="3842" max="3842" width="10" style="4" customWidth="1"/>
    <col min="3843" max="4091" width="9.140625" style="4"/>
    <col min="4092" max="4092" width="8.42578125" style="4" customWidth="1"/>
    <col min="4093" max="4093" width="3.5703125" style="4" customWidth="1"/>
    <col min="4094" max="4094" width="47.5703125" style="4" customWidth="1"/>
    <col min="4095" max="4095" width="14" style="4" customWidth="1"/>
    <col min="4096" max="4096" width="13.28515625" style="4" customWidth="1"/>
    <col min="4097" max="4097" width="14.42578125" style="4" customWidth="1"/>
    <col min="4098" max="4098" width="10" style="4" customWidth="1"/>
    <col min="4099" max="4347" width="9.140625" style="4"/>
    <col min="4348" max="4348" width="8.42578125" style="4" customWidth="1"/>
    <col min="4349" max="4349" width="3.5703125" style="4" customWidth="1"/>
    <col min="4350" max="4350" width="47.5703125" style="4" customWidth="1"/>
    <col min="4351" max="4351" width="14" style="4" customWidth="1"/>
    <col min="4352" max="4352" width="13.28515625" style="4" customWidth="1"/>
    <col min="4353" max="4353" width="14.42578125" style="4" customWidth="1"/>
    <col min="4354" max="4354" width="10" style="4" customWidth="1"/>
    <col min="4355" max="4603" width="9.140625" style="4"/>
    <col min="4604" max="4604" width="8.42578125" style="4" customWidth="1"/>
    <col min="4605" max="4605" width="3.5703125" style="4" customWidth="1"/>
    <col min="4606" max="4606" width="47.5703125" style="4" customWidth="1"/>
    <col min="4607" max="4607" width="14" style="4" customWidth="1"/>
    <col min="4608" max="4608" width="13.28515625" style="4" customWidth="1"/>
    <col min="4609" max="4609" width="14.42578125" style="4" customWidth="1"/>
    <col min="4610" max="4610" width="10" style="4" customWidth="1"/>
    <col min="4611" max="4859" width="9.140625" style="4"/>
    <col min="4860" max="4860" width="8.42578125" style="4" customWidth="1"/>
    <col min="4861" max="4861" width="3.5703125" style="4" customWidth="1"/>
    <col min="4862" max="4862" width="47.5703125" style="4" customWidth="1"/>
    <col min="4863" max="4863" width="14" style="4" customWidth="1"/>
    <col min="4864" max="4864" width="13.28515625" style="4" customWidth="1"/>
    <col min="4865" max="4865" width="14.42578125" style="4" customWidth="1"/>
    <col min="4866" max="4866" width="10" style="4" customWidth="1"/>
    <col min="4867" max="5115" width="9.140625" style="4"/>
    <col min="5116" max="5116" width="8.42578125" style="4" customWidth="1"/>
    <col min="5117" max="5117" width="3.5703125" style="4" customWidth="1"/>
    <col min="5118" max="5118" width="47.5703125" style="4" customWidth="1"/>
    <col min="5119" max="5119" width="14" style="4" customWidth="1"/>
    <col min="5120" max="5120" width="13.28515625" style="4" customWidth="1"/>
    <col min="5121" max="5121" width="14.42578125" style="4" customWidth="1"/>
    <col min="5122" max="5122" width="10" style="4" customWidth="1"/>
    <col min="5123" max="5371" width="9.140625" style="4"/>
    <col min="5372" max="5372" width="8.42578125" style="4" customWidth="1"/>
    <col min="5373" max="5373" width="3.5703125" style="4" customWidth="1"/>
    <col min="5374" max="5374" width="47.5703125" style="4" customWidth="1"/>
    <col min="5375" max="5375" width="14" style="4" customWidth="1"/>
    <col min="5376" max="5376" width="13.28515625" style="4" customWidth="1"/>
    <col min="5377" max="5377" width="14.42578125" style="4" customWidth="1"/>
    <col min="5378" max="5378" width="10" style="4" customWidth="1"/>
    <col min="5379" max="5627" width="9.140625" style="4"/>
    <col min="5628" max="5628" width="8.42578125" style="4" customWidth="1"/>
    <col min="5629" max="5629" width="3.5703125" style="4" customWidth="1"/>
    <col min="5630" max="5630" width="47.5703125" style="4" customWidth="1"/>
    <col min="5631" max="5631" width="14" style="4" customWidth="1"/>
    <col min="5632" max="5632" width="13.28515625" style="4" customWidth="1"/>
    <col min="5633" max="5633" width="14.42578125" style="4" customWidth="1"/>
    <col min="5634" max="5634" width="10" style="4" customWidth="1"/>
    <col min="5635" max="5883" width="9.140625" style="4"/>
    <col min="5884" max="5884" width="8.42578125" style="4" customWidth="1"/>
    <col min="5885" max="5885" width="3.5703125" style="4" customWidth="1"/>
    <col min="5886" max="5886" width="47.5703125" style="4" customWidth="1"/>
    <col min="5887" max="5887" width="14" style="4" customWidth="1"/>
    <col min="5888" max="5888" width="13.28515625" style="4" customWidth="1"/>
    <col min="5889" max="5889" width="14.42578125" style="4" customWidth="1"/>
    <col min="5890" max="5890" width="10" style="4" customWidth="1"/>
    <col min="5891" max="6139" width="9.140625" style="4"/>
    <col min="6140" max="6140" width="8.42578125" style="4" customWidth="1"/>
    <col min="6141" max="6141" width="3.5703125" style="4" customWidth="1"/>
    <col min="6142" max="6142" width="47.5703125" style="4" customWidth="1"/>
    <col min="6143" max="6143" width="14" style="4" customWidth="1"/>
    <col min="6144" max="6144" width="13.28515625" style="4" customWidth="1"/>
    <col min="6145" max="6145" width="14.42578125" style="4" customWidth="1"/>
    <col min="6146" max="6146" width="10" style="4" customWidth="1"/>
    <col min="6147" max="6395" width="9.140625" style="4"/>
    <col min="6396" max="6396" width="8.42578125" style="4" customWidth="1"/>
    <col min="6397" max="6397" width="3.5703125" style="4" customWidth="1"/>
    <col min="6398" max="6398" width="47.5703125" style="4" customWidth="1"/>
    <col min="6399" max="6399" width="14" style="4" customWidth="1"/>
    <col min="6400" max="6400" width="13.28515625" style="4" customWidth="1"/>
    <col min="6401" max="6401" width="14.42578125" style="4" customWidth="1"/>
    <col min="6402" max="6402" width="10" style="4" customWidth="1"/>
    <col min="6403" max="6651" width="9.140625" style="4"/>
    <col min="6652" max="6652" width="8.42578125" style="4" customWidth="1"/>
    <col min="6653" max="6653" width="3.5703125" style="4" customWidth="1"/>
    <col min="6654" max="6654" width="47.5703125" style="4" customWidth="1"/>
    <col min="6655" max="6655" width="14" style="4" customWidth="1"/>
    <col min="6656" max="6656" width="13.28515625" style="4" customWidth="1"/>
    <col min="6657" max="6657" width="14.42578125" style="4" customWidth="1"/>
    <col min="6658" max="6658" width="10" style="4" customWidth="1"/>
    <col min="6659" max="6907" width="9.140625" style="4"/>
    <col min="6908" max="6908" width="8.42578125" style="4" customWidth="1"/>
    <col min="6909" max="6909" width="3.5703125" style="4" customWidth="1"/>
    <col min="6910" max="6910" width="47.5703125" style="4" customWidth="1"/>
    <col min="6911" max="6911" width="14" style="4" customWidth="1"/>
    <col min="6912" max="6912" width="13.28515625" style="4" customWidth="1"/>
    <col min="6913" max="6913" width="14.42578125" style="4" customWidth="1"/>
    <col min="6914" max="6914" width="10" style="4" customWidth="1"/>
    <col min="6915" max="7163" width="9.140625" style="4"/>
    <col min="7164" max="7164" width="8.42578125" style="4" customWidth="1"/>
    <col min="7165" max="7165" width="3.5703125" style="4" customWidth="1"/>
    <col min="7166" max="7166" width="47.5703125" style="4" customWidth="1"/>
    <col min="7167" max="7167" width="14" style="4" customWidth="1"/>
    <col min="7168" max="7168" width="13.28515625" style="4" customWidth="1"/>
    <col min="7169" max="7169" width="14.42578125" style="4" customWidth="1"/>
    <col min="7170" max="7170" width="10" style="4" customWidth="1"/>
    <col min="7171" max="7419" width="9.140625" style="4"/>
    <col min="7420" max="7420" width="8.42578125" style="4" customWidth="1"/>
    <col min="7421" max="7421" width="3.5703125" style="4" customWidth="1"/>
    <col min="7422" max="7422" width="47.5703125" style="4" customWidth="1"/>
    <col min="7423" max="7423" width="14" style="4" customWidth="1"/>
    <col min="7424" max="7424" width="13.28515625" style="4" customWidth="1"/>
    <col min="7425" max="7425" width="14.42578125" style="4" customWidth="1"/>
    <col min="7426" max="7426" width="10" style="4" customWidth="1"/>
    <col min="7427" max="7675" width="9.140625" style="4"/>
    <col min="7676" max="7676" width="8.42578125" style="4" customWidth="1"/>
    <col min="7677" max="7677" width="3.5703125" style="4" customWidth="1"/>
    <col min="7678" max="7678" width="47.5703125" style="4" customWidth="1"/>
    <col min="7679" max="7679" width="14" style="4" customWidth="1"/>
    <col min="7680" max="7680" width="13.28515625" style="4" customWidth="1"/>
    <col min="7681" max="7681" width="14.42578125" style="4" customWidth="1"/>
    <col min="7682" max="7682" width="10" style="4" customWidth="1"/>
    <col min="7683" max="7931" width="9.140625" style="4"/>
    <col min="7932" max="7932" width="8.42578125" style="4" customWidth="1"/>
    <col min="7933" max="7933" width="3.5703125" style="4" customWidth="1"/>
    <col min="7934" max="7934" width="47.5703125" style="4" customWidth="1"/>
    <col min="7935" max="7935" width="14" style="4" customWidth="1"/>
    <col min="7936" max="7936" width="13.28515625" style="4" customWidth="1"/>
    <col min="7937" max="7937" width="14.42578125" style="4" customWidth="1"/>
    <col min="7938" max="7938" width="10" style="4" customWidth="1"/>
    <col min="7939" max="8187" width="9.140625" style="4"/>
    <col min="8188" max="8188" width="8.42578125" style="4" customWidth="1"/>
    <col min="8189" max="8189" width="3.5703125" style="4" customWidth="1"/>
    <col min="8190" max="8190" width="47.5703125" style="4" customWidth="1"/>
    <col min="8191" max="8191" width="14" style="4" customWidth="1"/>
    <col min="8192" max="8192" width="13.28515625" style="4" customWidth="1"/>
    <col min="8193" max="8193" width="14.42578125" style="4" customWidth="1"/>
    <col min="8194" max="8194" width="10" style="4" customWidth="1"/>
    <col min="8195" max="8443" width="9.140625" style="4"/>
    <col min="8444" max="8444" width="8.42578125" style="4" customWidth="1"/>
    <col min="8445" max="8445" width="3.5703125" style="4" customWidth="1"/>
    <col min="8446" max="8446" width="47.5703125" style="4" customWidth="1"/>
    <col min="8447" max="8447" width="14" style="4" customWidth="1"/>
    <col min="8448" max="8448" width="13.28515625" style="4" customWidth="1"/>
    <col min="8449" max="8449" width="14.42578125" style="4" customWidth="1"/>
    <col min="8450" max="8450" width="10" style="4" customWidth="1"/>
    <col min="8451" max="8699" width="9.140625" style="4"/>
    <col min="8700" max="8700" width="8.42578125" style="4" customWidth="1"/>
    <col min="8701" max="8701" width="3.5703125" style="4" customWidth="1"/>
    <col min="8702" max="8702" width="47.5703125" style="4" customWidth="1"/>
    <col min="8703" max="8703" width="14" style="4" customWidth="1"/>
    <col min="8704" max="8704" width="13.28515625" style="4" customWidth="1"/>
    <col min="8705" max="8705" width="14.42578125" style="4" customWidth="1"/>
    <col min="8706" max="8706" width="10" style="4" customWidth="1"/>
    <col min="8707" max="8955" width="9.140625" style="4"/>
    <col min="8956" max="8956" width="8.42578125" style="4" customWidth="1"/>
    <col min="8957" max="8957" width="3.5703125" style="4" customWidth="1"/>
    <col min="8958" max="8958" width="47.5703125" style="4" customWidth="1"/>
    <col min="8959" max="8959" width="14" style="4" customWidth="1"/>
    <col min="8960" max="8960" width="13.28515625" style="4" customWidth="1"/>
    <col min="8961" max="8961" width="14.42578125" style="4" customWidth="1"/>
    <col min="8962" max="8962" width="10" style="4" customWidth="1"/>
    <col min="8963" max="9211" width="9.140625" style="4"/>
    <col min="9212" max="9212" width="8.42578125" style="4" customWidth="1"/>
    <col min="9213" max="9213" width="3.5703125" style="4" customWidth="1"/>
    <col min="9214" max="9214" width="47.5703125" style="4" customWidth="1"/>
    <col min="9215" max="9215" width="14" style="4" customWidth="1"/>
    <col min="9216" max="9216" width="13.28515625" style="4" customWidth="1"/>
    <col min="9217" max="9217" width="14.42578125" style="4" customWidth="1"/>
    <col min="9218" max="9218" width="10" style="4" customWidth="1"/>
    <col min="9219" max="9467" width="9.140625" style="4"/>
    <col min="9468" max="9468" width="8.42578125" style="4" customWidth="1"/>
    <col min="9469" max="9469" width="3.5703125" style="4" customWidth="1"/>
    <col min="9470" max="9470" width="47.5703125" style="4" customWidth="1"/>
    <col min="9471" max="9471" width="14" style="4" customWidth="1"/>
    <col min="9472" max="9472" width="13.28515625" style="4" customWidth="1"/>
    <col min="9473" max="9473" width="14.42578125" style="4" customWidth="1"/>
    <col min="9474" max="9474" width="10" style="4" customWidth="1"/>
    <col min="9475" max="9723" width="9.140625" style="4"/>
    <col min="9724" max="9724" width="8.42578125" style="4" customWidth="1"/>
    <col min="9725" max="9725" width="3.5703125" style="4" customWidth="1"/>
    <col min="9726" max="9726" width="47.5703125" style="4" customWidth="1"/>
    <col min="9727" max="9727" width="14" style="4" customWidth="1"/>
    <col min="9728" max="9728" width="13.28515625" style="4" customWidth="1"/>
    <col min="9729" max="9729" width="14.42578125" style="4" customWidth="1"/>
    <col min="9730" max="9730" width="10" style="4" customWidth="1"/>
    <col min="9731" max="9979" width="9.140625" style="4"/>
    <col min="9980" max="9980" width="8.42578125" style="4" customWidth="1"/>
    <col min="9981" max="9981" width="3.5703125" style="4" customWidth="1"/>
    <col min="9982" max="9982" width="47.5703125" style="4" customWidth="1"/>
    <col min="9983" max="9983" width="14" style="4" customWidth="1"/>
    <col min="9984" max="9984" width="13.28515625" style="4" customWidth="1"/>
    <col min="9985" max="9985" width="14.42578125" style="4" customWidth="1"/>
    <col min="9986" max="9986" width="10" style="4" customWidth="1"/>
    <col min="9987" max="10235" width="9.140625" style="4"/>
    <col min="10236" max="10236" width="8.42578125" style="4" customWidth="1"/>
    <col min="10237" max="10237" width="3.5703125" style="4" customWidth="1"/>
    <col min="10238" max="10238" width="47.5703125" style="4" customWidth="1"/>
    <col min="10239" max="10239" width="14" style="4" customWidth="1"/>
    <col min="10240" max="10240" width="13.28515625" style="4" customWidth="1"/>
    <col min="10241" max="10241" width="14.42578125" style="4" customWidth="1"/>
    <col min="10242" max="10242" width="10" style="4" customWidth="1"/>
    <col min="10243" max="10491" width="9.140625" style="4"/>
    <col min="10492" max="10492" width="8.42578125" style="4" customWidth="1"/>
    <col min="10493" max="10493" width="3.5703125" style="4" customWidth="1"/>
    <col min="10494" max="10494" width="47.5703125" style="4" customWidth="1"/>
    <col min="10495" max="10495" width="14" style="4" customWidth="1"/>
    <col min="10496" max="10496" width="13.28515625" style="4" customWidth="1"/>
    <col min="10497" max="10497" width="14.42578125" style="4" customWidth="1"/>
    <col min="10498" max="10498" width="10" style="4" customWidth="1"/>
    <col min="10499" max="10747" width="9.140625" style="4"/>
    <col min="10748" max="10748" width="8.42578125" style="4" customWidth="1"/>
    <col min="10749" max="10749" width="3.5703125" style="4" customWidth="1"/>
    <col min="10750" max="10750" width="47.5703125" style="4" customWidth="1"/>
    <col min="10751" max="10751" width="14" style="4" customWidth="1"/>
    <col min="10752" max="10752" width="13.28515625" style="4" customWidth="1"/>
    <col min="10753" max="10753" width="14.42578125" style="4" customWidth="1"/>
    <col min="10754" max="10754" width="10" style="4" customWidth="1"/>
    <col min="10755" max="11003" width="9.140625" style="4"/>
    <col min="11004" max="11004" width="8.42578125" style="4" customWidth="1"/>
    <col min="11005" max="11005" width="3.5703125" style="4" customWidth="1"/>
    <col min="11006" max="11006" width="47.5703125" style="4" customWidth="1"/>
    <col min="11007" max="11007" width="14" style="4" customWidth="1"/>
    <col min="11008" max="11008" width="13.28515625" style="4" customWidth="1"/>
    <col min="11009" max="11009" width="14.42578125" style="4" customWidth="1"/>
    <col min="11010" max="11010" width="10" style="4" customWidth="1"/>
    <col min="11011" max="11259" width="9.140625" style="4"/>
    <col min="11260" max="11260" width="8.42578125" style="4" customWidth="1"/>
    <col min="11261" max="11261" width="3.5703125" style="4" customWidth="1"/>
    <col min="11262" max="11262" width="47.5703125" style="4" customWidth="1"/>
    <col min="11263" max="11263" width="14" style="4" customWidth="1"/>
    <col min="11264" max="11264" width="13.28515625" style="4" customWidth="1"/>
    <col min="11265" max="11265" width="14.42578125" style="4" customWidth="1"/>
    <col min="11266" max="11266" width="10" style="4" customWidth="1"/>
    <col min="11267" max="11515" width="9.140625" style="4"/>
    <col min="11516" max="11516" width="8.42578125" style="4" customWidth="1"/>
    <col min="11517" max="11517" width="3.5703125" style="4" customWidth="1"/>
    <col min="11518" max="11518" width="47.5703125" style="4" customWidth="1"/>
    <col min="11519" max="11519" width="14" style="4" customWidth="1"/>
    <col min="11520" max="11520" width="13.28515625" style="4" customWidth="1"/>
    <col min="11521" max="11521" width="14.42578125" style="4" customWidth="1"/>
    <col min="11522" max="11522" width="10" style="4" customWidth="1"/>
    <col min="11523" max="11771" width="9.140625" style="4"/>
    <col min="11772" max="11772" width="8.42578125" style="4" customWidth="1"/>
    <col min="11773" max="11773" width="3.5703125" style="4" customWidth="1"/>
    <col min="11774" max="11774" width="47.5703125" style="4" customWidth="1"/>
    <col min="11775" max="11775" width="14" style="4" customWidth="1"/>
    <col min="11776" max="11776" width="13.28515625" style="4" customWidth="1"/>
    <col min="11777" max="11777" width="14.42578125" style="4" customWidth="1"/>
    <col min="11778" max="11778" width="10" style="4" customWidth="1"/>
    <col min="11779" max="12027" width="9.140625" style="4"/>
    <col min="12028" max="12028" width="8.42578125" style="4" customWidth="1"/>
    <col min="12029" max="12029" width="3.5703125" style="4" customWidth="1"/>
    <col min="12030" max="12030" width="47.5703125" style="4" customWidth="1"/>
    <col min="12031" max="12031" width="14" style="4" customWidth="1"/>
    <col min="12032" max="12032" width="13.28515625" style="4" customWidth="1"/>
    <col min="12033" max="12033" width="14.42578125" style="4" customWidth="1"/>
    <col min="12034" max="12034" width="10" style="4" customWidth="1"/>
    <col min="12035" max="12283" width="9.140625" style="4"/>
    <col min="12284" max="12284" width="8.42578125" style="4" customWidth="1"/>
    <col min="12285" max="12285" width="3.5703125" style="4" customWidth="1"/>
    <col min="12286" max="12286" width="47.5703125" style="4" customWidth="1"/>
    <col min="12287" max="12287" width="14" style="4" customWidth="1"/>
    <col min="12288" max="12288" width="13.28515625" style="4" customWidth="1"/>
    <col min="12289" max="12289" width="14.42578125" style="4" customWidth="1"/>
    <col min="12290" max="12290" width="10" style="4" customWidth="1"/>
    <col min="12291" max="12539" width="9.140625" style="4"/>
    <col min="12540" max="12540" width="8.42578125" style="4" customWidth="1"/>
    <col min="12541" max="12541" width="3.5703125" style="4" customWidth="1"/>
    <col min="12542" max="12542" width="47.5703125" style="4" customWidth="1"/>
    <col min="12543" max="12543" width="14" style="4" customWidth="1"/>
    <col min="12544" max="12544" width="13.28515625" style="4" customWidth="1"/>
    <col min="12545" max="12545" width="14.42578125" style="4" customWidth="1"/>
    <col min="12546" max="12546" width="10" style="4" customWidth="1"/>
    <col min="12547" max="12795" width="9.140625" style="4"/>
    <col min="12796" max="12796" width="8.42578125" style="4" customWidth="1"/>
    <col min="12797" max="12797" width="3.5703125" style="4" customWidth="1"/>
    <col min="12798" max="12798" width="47.5703125" style="4" customWidth="1"/>
    <col min="12799" max="12799" width="14" style="4" customWidth="1"/>
    <col min="12800" max="12800" width="13.28515625" style="4" customWidth="1"/>
    <col min="12801" max="12801" width="14.42578125" style="4" customWidth="1"/>
    <col min="12802" max="12802" width="10" style="4" customWidth="1"/>
    <col min="12803" max="13051" width="9.140625" style="4"/>
    <col min="13052" max="13052" width="8.42578125" style="4" customWidth="1"/>
    <col min="13053" max="13053" width="3.5703125" style="4" customWidth="1"/>
    <col min="13054" max="13054" width="47.5703125" style="4" customWidth="1"/>
    <col min="13055" max="13055" width="14" style="4" customWidth="1"/>
    <col min="13056" max="13056" width="13.28515625" style="4" customWidth="1"/>
    <col min="13057" max="13057" width="14.42578125" style="4" customWidth="1"/>
    <col min="13058" max="13058" width="10" style="4" customWidth="1"/>
    <col min="13059" max="13307" width="9.140625" style="4"/>
    <col min="13308" max="13308" width="8.42578125" style="4" customWidth="1"/>
    <col min="13309" max="13309" width="3.5703125" style="4" customWidth="1"/>
    <col min="13310" max="13310" width="47.5703125" style="4" customWidth="1"/>
    <col min="13311" max="13311" width="14" style="4" customWidth="1"/>
    <col min="13312" max="13312" width="13.28515625" style="4" customWidth="1"/>
    <col min="13313" max="13313" width="14.42578125" style="4" customWidth="1"/>
    <col min="13314" max="13314" width="10" style="4" customWidth="1"/>
    <col min="13315" max="13563" width="9.140625" style="4"/>
    <col min="13564" max="13564" width="8.42578125" style="4" customWidth="1"/>
    <col min="13565" max="13565" width="3.5703125" style="4" customWidth="1"/>
    <col min="13566" max="13566" width="47.5703125" style="4" customWidth="1"/>
    <col min="13567" max="13567" width="14" style="4" customWidth="1"/>
    <col min="13568" max="13568" width="13.28515625" style="4" customWidth="1"/>
    <col min="13569" max="13569" width="14.42578125" style="4" customWidth="1"/>
    <col min="13570" max="13570" width="10" style="4" customWidth="1"/>
    <col min="13571" max="13819" width="9.140625" style="4"/>
    <col min="13820" max="13820" width="8.42578125" style="4" customWidth="1"/>
    <col min="13821" max="13821" width="3.5703125" style="4" customWidth="1"/>
    <col min="13822" max="13822" width="47.5703125" style="4" customWidth="1"/>
    <col min="13823" max="13823" width="14" style="4" customWidth="1"/>
    <col min="13824" max="13824" width="13.28515625" style="4" customWidth="1"/>
    <col min="13825" max="13825" width="14.42578125" style="4" customWidth="1"/>
    <col min="13826" max="13826" width="10" style="4" customWidth="1"/>
    <col min="13827" max="14075" width="9.140625" style="4"/>
    <col min="14076" max="14076" width="8.42578125" style="4" customWidth="1"/>
    <col min="14077" max="14077" width="3.5703125" style="4" customWidth="1"/>
    <col min="14078" max="14078" width="47.5703125" style="4" customWidth="1"/>
    <col min="14079" max="14079" width="14" style="4" customWidth="1"/>
    <col min="14080" max="14080" width="13.28515625" style="4" customWidth="1"/>
    <col min="14081" max="14081" width="14.42578125" style="4" customWidth="1"/>
    <col min="14082" max="14082" width="10" style="4" customWidth="1"/>
    <col min="14083" max="14331" width="9.140625" style="4"/>
    <col min="14332" max="14332" width="8.42578125" style="4" customWidth="1"/>
    <col min="14333" max="14333" width="3.5703125" style="4" customWidth="1"/>
    <col min="14334" max="14334" width="47.5703125" style="4" customWidth="1"/>
    <col min="14335" max="14335" width="14" style="4" customWidth="1"/>
    <col min="14336" max="14336" width="13.28515625" style="4" customWidth="1"/>
    <col min="14337" max="14337" width="14.42578125" style="4" customWidth="1"/>
    <col min="14338" max="14338" width="10" style="4" customWidth="1"/>
    <col min="14339" max="14587" width="9.140625" style="4"/>
    <col min="14588" max="14588" width="8.42578125" style="4" customWidth="1"/>
    <col min="14589" max="14589" width="3.5703125" style="4" customWidth="1"/>
    <col min="14590" max="14590" width="47.5703125" style="4" customWidth="1"/>
    <col min="14591" max="14591" width="14" style="4" customWidth="1"/>
    <col min="14592" max="14592" width="13.28515625" style="4" customWidth="1"/>
    <col min="14593" max="14593" width="14.42578125" style="4" customWidth="1"/>
    <col min="14594" max="14594" width="10" style="4" customWidth="1"/>
    <col min="14595" max="14843" width="9.140625" style="4"/>
    <col min="14844" max="14844" width="8.42578125" style="4" customWidth="1"/>
    <col min="14845" max="14845" width="3.5703125" style="4" customWidth="1"/>
    <col min="14846" max="14846" width="47.5703125" style="4" customWidth="1"/>
    <col min="14847" max="14847" width="14" style="4" customWidth="1"/>
    <col min="14848" max="14848" width="13.28515625" style="4" customWidth="1"/>
    <col min="14849" max="14849" width="14.42578125" style="4" customWidth="1"/>
    <col min="14850" max="14850" width="10" style="4" customWidth="1"/>
    <col min="14851" max="15099" width="9.140625" style="4"/>
    <col min="15100" max="15100" width="8.42578125" style="4" customWidth="1"/>
    <col min="15101" max="15101" width="3.5703125" style="4" customWidth="1"/>
    <col min="15102" max="15102" width="47.5703125" style="4" customWidth="1"/>
    <col min="15103" max="15103" width="14" style="4" customWidth="1"/>
    <col min="15104" max="15104" width="13.28515625" style="4" customWidth="1"/>
    <col min="15105" max="15105" width="14.42578125" style="4" customWidth="1"/>
    <col min="15106" max="15106" width="10" style="4" customWidth="1"/>
    <col min="15107" max="15355" width="9.140625" style="4"/>
    <col min="15356" max="15356" width="8.42578125" style="4" customWidth="1"/>
    <col min="15357" max="15357" width="3.5703125" style="4" customWidth="1"/>
    <col min="15358" max="15358" width="47.5703125" style="4" customWidth="1"/>
    <col min="15359" max="15359" width="14" style="4" customWidth="1"/>
    <col min="15360" max="15360" width="13.28515625" style="4" customWidth="1"/>
    <col min="15361" max="15361" width="14.42578125" style="4" customWidth="1"/>
    <col min="15362" max="15362" width="10" style="4" customWidth="1"/>
    <col min="15363" max="15611" width="9.140625" style="4"/>
    <col min="15612" max="15612" width="8.42578125" style="4" customWidth="1"/>
    <col min="15613" max="15613" width="3.5703125" style="4" customWidth="1"/>
    <col min="15614" max="15614" width="47.5703125" style="4" customWidth="1"/>
    <col min="15615" max="15615" width="14" style="4" customWidth="1"/>
    <col min="15616" max="15616" width="13.28515625" style="4" customWidth="1"/>
    <col min="15617" max="15617" width="14.42578125" style="4" customWidth="1"/>
    <col min="15618" max="15618" width="10" style="4" customWidth="1"/>
    <col min="15619" max="15867" width="9.140625" style="4"/>
    <col min="15868" max="15868" width="8.42578125" style="4" customWidth="1"/>
    <col min="15869" max="15869" width="3.5703125" style="4" customWidth="1"/>
    <col min="15870" max="15870" width="47.5703125" style="4" customWidth="1"/>
    <col min="15871" max="15871" width="14" style="4" customWidth="1"/>
    <col min="15872" max="15872" width="13.28515625" style="4" customWidth="1"/>
    <col min="15873" max="15873" width="14.42578125" style="4" customWidth="1"/>
    <col min="15874" max="15874" width="10" style="4" customWidth="1"/>
    <col min="15875" max="16123" width="9.140625" style="4"/>
    <col min="16124" max="16124" width="8.42578125" style="4" customWidth="1"/>
    <col min="16125" max="16125" width="3.5703125" style="4" customWidth="1"/>
    <col min="16126" max="16126" width="47.5703125" style="4" customWidth="1"/>
    <col min="16127" max="16127" width="14" style="4" customWidth="1"/>
    <col min="16128" max="16128" width="13.28515625" style="4" customWidth="1"/>
    <col min="16129" max="16129" width="14.42578125" style="4" customWidth="1"/>
    <col min="16130" max="16130" width="10" style="4" customWidth="1"/>
    <col min="16131" max="16384" width="9.140625" style="4"/>
  </cols>
  <sheetData>
    <row r="1" spans="1:4" x14ac:dyDescent="0.2">
      <c r="D1" s="37" t="s">
        <v>105</v>
      </c>
    </row>
    <row r="2" spans="1:4" ht="51" x14ac:dyDescent="0.2">
      <c r="B2" s="2"/>
      <c r="C2" s="3"/>
      <c r="D2" s="38" t="s">
        <v>66</v>
      </c>
    </row>
    <row r="3" spans="1:4" ht="13.5" thickBot="1" x14ac:dyDescent="0.25">
      <c r="A3" s="5" t="s">
        <v>109</v>
      </c>
      <c r="B3" s="6"/>
      <c r="C3" s="7"/>
    </row>
    <row r="4" spans="1:4" ht="51.75" customHeight="1" thickBot="1" x14ac:dyDescent="0.25">
      <c r="A4" s="63" t="s">
        <v>23</v>
      </c>
      <c r="B4" s="64" t="s">
        <v>24</v>
      </c>
      <c r="C4" s="65"/>
      <c r="D4" s="99" t="s">
        <v>110</v>
      </c>
    </row>
    <row r="5" spans="1:4" ht="37.5" customHeight="1" thickBot="1" x14ac:dyDescent="0.25">
      <c r="A5" s="39"/>
      <c r="B5" s="122" t="s">
        <v>103</v>
      </c>
      <c r="C5" s="123"/>
      <c r="D5" s="67">
        <f>SUM(D6+D8+D13+D16+D23+D32)</f>
        <v>1486896</v>
      </c>
    </row>
    <row r="6" spans="1:4" ht="13.5" customHeight="1" thickBot="1" x14ac:dyDescent="0.25">
      <c r="A6" s="29" t="s">
        <v>10</v>
      </c>
      <c r="B6" s="9" t="s">
        <v>52</v>
      </c>
      <c r="C6" s="10"/>
      <c r="D6" s="50">
        <f>SUM(D7)</f>
        <v>5000</v>
      </c>
    </row>
    <row r="7" spans="1:4" ht="13.5" customHeight="1" thickBot="1" x14ac:dyDescent="0.25">
      <c r="A7" s="109"/>
      <c r="B7" s="46">
        <v>15</v>
      </c>
      <c r="C7" s="61" t="s">
        <v>119</v>
      </c>
      <c r="D7" s="110">
        <v>5000</v>
      </c>
    </row>
    <row r="8" spans="1:4" ht="13.5" thickBot="1" x14ac:dyDescent="0.25">
      <c r="A8" s="29" t="s">
        <v>12</v>
      </c>
      <c r="B8" s="9" t="s">
        <v>54</v>
      </c>
      <c r="C8" s="23"/>
      <c r="D8" s="58">
        <f>SUM(D9:D12)</f>
        <v>381081</v>
      </c>
    </row>
    <row r="9" spans="1:4" s="24" customFormat="1" ht="25.5" x14ac:dyDescent="0.2">
      <c r="A9" s="30"/>
      <c r="B9" s="46">
        <v>15</v>
      </c>
      <c r="C9" s="47" t="s">
        <v>121</v>
      </c>
      <c r="D9" s="59">
        <v>100000</v>
      </c>
    </row>
    <row r="10" spans="1:4" s="24" customFormat="1" x14ac:dyDescent="0.2">
      <c r="A10" s="30"/>
      <c r="B10" s="46">
        <v>15</v>
      </c>
      <c r="C10" s="47" t="s">
        <v>122</v>
      </c>
      <c r="D10" s="59">
        <v>273385</v>
      </c>
    </row>
    <row r="11" spans="1:4" s="24" customFormat="1" x14ac:dyDescent="0.2">
      <c r="A11" s="30"/>
      <c r="B11" s="46">
        <v>15</v>
      </c>
      <c r="C11" s="47" t="s">
        <v>116</v>
      </c>
      <c r="D11" s="59">
        <v>3000</v>
      </c>
    </row>
    <row r="12" spans="1:4" s="24" customFormat="1" ht="13.5" thickBot="1" x14ac:dyDescent="0.25">
      <c r="A12" s="30"/>
      <c r="B12" s="46">
        <v>15</v>
      </c>
      <c r="C12" s="47" t="s">
        <v>120</v>
      </c>
      <c r="D12" s="59">
        <v>4696</v>
      </c>
    </row>
    <row r="13" spans="1:4" ht="13.5" thickBot="1" x14ac:dyDescent="0.25">
      <c r="A13" s="29" t="s">
        <v>13</v>
      </c>
      <c r="B13" s="9" t="s">
        <v>55</v>
      </c>
      <c r="C13" s="23"/>
      <c r="D13" s="58">
        <f>SUM(D14:D15)</f>
        <v>17000</v>
      </c>
    </row>
    <row r="14" spans="1:4" ht="25.5" x14ac:dyDescent="0.2">
      <c r="A14" s="30"/>
      <c r="B14" s="48">
        <v>15</v>
      </c>
      <c r="C14" s="111" t="s">
        <v>123</v>
      </c>
      <c r="D14" s="60">
        <v>6000</v>
      </c>
    </row>
    <row r="15" spans="1:4" s="24" customFormat="1" ht="13.5" thickBot="1" x14ac:dyDescent="0.25">
      <c r="A15" s="30"/>
      <c r="B15" s="48">
        <v>15</v>
      </c>
      <c r="C15" s="49" t="s">
        <v>104</v>
      </c>
      <c r="D15" s="59">
        <v>11000</v>
      </c>
    </row>
    <row r="16" spans="1:4" ht="13.5" thickBot="1" x14ac:dyDescent="0.25">
      <c r="A16" s="29" t="s">
        <v>16</v>
      </c>
      <c r="B16" s="9" t="s">
        <v>58</v>
      </c>
      <c r="C16" s="23"/>
      <c r="D16" s="58">
        <f>SUM(D17:D22)</f>
        <v>965875</v>
      </c>
    </row>
    <row r="17" spans="1:4" s="24" customFormat="1" x14ac:dyDescent="0.2">
      <c r="A17" s="30"/>
      <c r="B17" s="45">
        <v>15</v>
      </c>
      <c r="C17" s="49" t="s">
        <v>112</v>
      </c>
      <c r="D17" s="59">
        <v>85410</v>
      </c>
    </row>
    <row r="18" spans="1:4" s="24" customFormat="1" x14ac:dyDescent="0.2">
      <c r="A18" s="30"/>
      <c r="B18" s="45">
        <v>15</v>
      </c>
      <c r="C18" s="49" t="s">
        <v>133</v>
      </c>
      <c r="D18" s="59">
        <v>3500</v>
      </c>
    </row>
    <row r="19" spans="1:4" x14ac:dyDescent="0.2">
      <c r="A19" s="31"/>
      <c r="B19" s="46">
        <v>15</v>
      </c>
      <c r="C19" s="47" t="s">
        <v>111</v>
      </c>
      <c r="D19" s="59">
        <v>769444</v>
      </c>
    </row>
    <row r="20" spans="1:4" x14ac:dyDescent="0.2">
      <c r="A20" s="31"/>
      <c r="B20" s="46">
        <v>15</v>
      </c>
      <c r="C20" s="47" t="s">
        <v>131</v>
      </c>
      <c r="D20" s="59">
        <v>16935</v>
      </c>
    </row>
    <row r="21" spans="1:4" x14ac:dyDescent="0.2">
      <c r="A21" s="31"/>
      <c r="B21" s="46">
        <v>15</v>
      </c>
      <c r="C21" s="47" t="s">
        <v>115</v>
      </c>
      <c r="D21" s="59">
        <v>3150</v>
      </c>
    </row>
    <row r="22" spans="1:4" ht="13.5" thickBot="1" x14ac:dyDescent="0.25">
      <c r="A22" s="31"/>
      <c r="B22" s="46">
        <v>15</v>
      </c>
      <c r="C22" s="47" t="s">
        <v>130</v>
      </c>
      <c r="D22" s="59">
        <v>87436</v>
      </c>
    </row>
    <row r="23" spans="1:4" ht="13.5" thickBot="1" x14ac:dyDescent="0.25">
      <c r="A23" s="29" t="s">
        <v>17</v>
      </c>
      <c r="B23" s="9" t="s">
        <v>59</v>
      </c>
      <c r="C23" s="23"/>
      <c r="D23" s="58">
        <f>SUM(D24:D31)</f>
        <v>114440</v>
      </c>
    </row>
    <row r="24" spans="1:4" ht="25.5" x14ac:dyDescent="0.2">
      <c r="A24" s="34"/>
      <c r="B24" s="96">
        <v>15</v>
      </c>
      <c r="C24" s="117" t="s">
        <v>128</v>
      </c>
      <c r="D24" s="101">
        <v>600</v>
      </c>
    </row>
    <row r="25" spans="1:4" x14ac:dyDescent="0.2">
      <c r="A25" s="30"/>
      <c r="B25" s="45">
        <v>15</v>
      </c>
      <c r="C25" s="118" t="s">
        <v>127</v>
      </c>
      <c r="D25" s="60">
        <v>4100</v>
      </c>
    </row>
    <row r="26" spans="1:4" ht="25.5" x14ac:dyDescent="0.2">
      <c r="A26" s="30"/>
      <c r="B26" s="45">
        <v>15</v>
      </c>
      <c r="C26" s="113" t="s">
        <v>126</v>
      </c>
      <c r="D26" s="60">
        <v>4000</v>
      </c>
    </row>
    <row r="27" spans="1:4" ht="25.5" x14ac:dyDescent="0.2">
      <c r="A27" s="30"/>
      <c r="B27" s="45">
        <v>15</v>
      </c>
      <c r="C27" s="113" t="s">
        <v>129</v>
      </c>
      <c r="D27" s="60">
        <v>60000</v>
      </c>
    </row>
    <row r="28" spans="1:4" x14ac:dyDescent="0.2">
      <c r="A28" s="30"/>
      <c r="B28" s="46">
        <v>15</v>
      </c>
      <c r="C28" s="114" t="s">
        <v>113</v>
      </c>
      <c r="D28" s="59">
        <v>8000</v>
      </c>
    </row>
    <row r="29" spans="1:4" s="24" customFormat="1" x14ac:dyDescent="0.2">
      <c r="A29" s="30"/>
      <c r="B29" s="45">
        <v>15</v>
      </c>
      <c r="C29" s="115" t="s">
        <v>114</v>
      </c>
      <c r="D29" s="59">
        <v>30000</v>
      </c>
    </row>
    <row r="30" spans="1:4" s="24" customFormat="1" x14ac:dyDescent="0.2">
      <c r="A30" s="30"/>
      <c r="B30" s="45">
        <v>15</v>
      </c>
      <c r="C30" s="115" t="s">
        <v>124</v>
      </c>
      <c r="D30" s="59">
        <v>3000</v>
      </c>
    </row>
    <row r="31" spans="1:4" s="24" customFormat="1" ht="26.25" thickBot="1" x14ac:dyDescent="0.25">
      <c r="A31" s="97"/>
      <c r="B31" s="112">
        <v>15</v>
      </c>
      <c r="C31" s="116" t="s">
        <v>125</v>
      </c>
      <c r="D31" s="98">
        <v>4740</v>
      </c>
    </row>
    <row r="32" spans="1:4" ht="13.5" thickBot="1" x14ac:dyDescent="0.25">
      <c r="A32" s="29" t="s">
        <v>18</v>
      </c>
      <c r="B32" s="9" t="s">
        <v>60</v>
      </c>
      <c r="C32" s="23"/>
      <c r="D32" s="58">
        <f>SUM(D33)</f>
        <v>3500</v>
      </c>
    </row>
    <row r="33" spans="1:4" ht="13.5" thickBot="1" x14ac:dyDescent="0.25">
      <c r="A33" s="119"/>
      <c r="B33" s="120">
        <v>15</v>
      </c>
      <c r="C33" s="121" t="s">
        <v>132</v>
      </c>
      <c r="D33" s="98">
        <v>3500</v>
      </c>
    </row>
    <row r="34" spans="1:4" x14ac:dyDescent="0.2">
      <c r="A34" s="25"/>
      <c r="B34" s="28"/>
      <c r="C34" s="28"/>
    </row>
    <row r="35" spans="1:4" x14ac:dyDescent="0.2">
      <c r="A35" s="25"/>
      <c r="B35" s="28"/>
      <c r="C35" s="28"/>
    </row>
    <row r="36" spans="1:4" x14ac:dyDescent="0.2">
      <c r="A36" s="25"/>
      <c r="B36" s="28"/>
      <c r="C36" s="28"/>
    </row>
    <row r="37" spans="1:4" x14ac:dyDescent="0.2">
      <c r="A37" s="25"/>
      <c r="B37" s="28"/>
      <c r="C37" s="28"/>
    </row>
    <row r="38" spans="1:4" x14ac:dyDescent="0.2">
      <c r="A38" s="25"/>
      <c r="B38" s="28"/>
      <c r="C38" s="28"/>
    </row>
    <row r="39" spans="1:4" x14ac:dyDescent="0.2">
      <c r="A39" s="25"/>
      <c r="B39" s="28"/>
      <c r="C39" s="28"/>
    </row>
  </sheetData>
  <mergeCells count="1"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koondeelarve</vt:lpstr>
      <vt:lpstr>tulu- ja kulubaas</vt:lpstr>
      <vt:lpstr>kulud valdkondade lõikes</vt:lpstr>
      <vt:lpstr>investeeringud</vt:lpstr>
    </vt:vector>
  </TitlesOfParts>
  <Company>Märjamaa alevivalitsus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Janika</cp:lastModifiedBy>
  <cp:lastPrinted>2013-10-29T15:06:12Z</cp:lastPrinted>
  <dcterms:created xsi:type="dcterms:W3CDTF">2003-08-12T14:50:03Z</dcterms:created>
  <dcterms:modified xsi:type="dcterms:W3CDTF">2015-02-06T09:10:28Z</dcterms:modified>
</cp:coreProperties>
</file>